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440" windowHeight="9885" tabRatio="871" activeTab="2"/>
  </bookViews>
  <sheets>
    <sheet name="INGRESOS I TRIMESTRE" sheetId="4" r:id="rId1"/>
    <sheet name="GASTOS I TRIMESTRE" sheetId="5" r:id="rId2"/>
    <sheet name="INGRESOS 2 TRIMESTRE" sheetId="6" r:id="rId3"/>
    <sheet name="GASTOS  2 TRIMESTRE" sheetId="7" r:id="rId4"/>
  </sheets>
  <calcPr calcId="144525"/>
</workbook>
</file>

<file path=xl/calcChain.xml><?xml version="1.0" encoding="utf-8"?>
<calcChain xmlns="http://schemas.openxmlformats.org/spreadsheetml/2006/main">
  <c r="O25" i="7" l="1"/>
  <c r="N25" i="7"/>
  <c r="M25" i="7"/>
  <c r="K25" i="7"/>
  <c r="J25" i="7"/>
  <c r="I25" i="7"/>
  <c r="H25" i="7"/>
  <c r="G25" i="7"/>
  <c r="F25" i="7"/>
  <c r="E25" i="7"/>
  <c r="D25" i="7"/>
  <c r="C25" i="7"/>
  <c r="L25" i="7"/>
  <c r="O20" i="7"/>
  <c r="G20" i="7"/>
  <c r="C20" i="7"/>
  <c r="N11" i="7"/>
  <c r="M11" i="7"/>
  <c r="K11" i="7"/>
  <c r="J11" i="7"/>
  <c r="I11" i="7"/>
  <c r="H11" i="7"/>
  <c r="G11" i="7"/>
  <c r="F11" i="7"/>
  <c r="E11" i="7"/>
  <c r="C11" i="7"/>
  <c r="O11" i="7"/>
  <c r="L11" i="7"/>
  <c r="D11" i="7"/>
  <c r="O6" i="7"/>
  <c r="K6" i="7"/>
  <c r="I6" i="7"/>
  <c r="H6" i="7"/>
  <c r="G6" i="7"/>
  <c r="E6" i="7"/>
  <c r="D6" i="7"/>
  <c r="C6" i="7"/>
  <c r="N6" i="7"/>
  <c r="M6" i="7"/>
  <c r="L6" i="7"/>
  <c r="J6" i="7"/>
  <c r="F6" i="7"/>
  <c r="L5" i="6"/>
  <c r="J5" i="6"/>
  <c r="I5" i="6"/>
  <c r="M24" i="6"/>
  <c r="J24" i="6"/>
  <c r="H24" i="6"/>
  <c r="F24" i="6"/>
  <c r="I24" i="6"/>
  <c r="E24" i="6"/>
  <c r="K24" i="6"/>
  <c r="G24" i="6"/>
  <c r="D24" i="6"/>
  <c r="C24" i="6"/>
  <c r="L11" i="6"/>
  <c r="L10" i="6" s="1"/>
  <c r="L9" i="6" s="1"/>
  <c r="N11" i="6"/>
  <c r="N10" i="6" s="1"/>
  <c r="N9" i="6" s="1"/>
  <c r="M11" i="6"/>
  <c r="M10" i="6" s="1"/>
  <c r="M9" i="6" s="1"/>
  <c r="K11" i="6"/>
  <c r="K10" i="6" s="1"/>
  <c r="K9" i="6" s="1"/>
  <c r="J11" i="6"/>
  <c r="J10" i="6" s="1"/>
  <c r="J9" i="6" s="1"/>
  <c r="I11" i="6"/>
  <c r="I10" i="6" s="1"/>
  <c r="I9" i="6" s="1"/>
  <c r="H11" i="6"/>
  <c r="H10" i="6" s="1"/>
  <c r="H9" i="6" s="1"/>
  <c r="G11" i="6"/>
  <c r="G10" i="6" s="1"/>
  <c r="G9" i="6" s="1"/>
  <c r="F11" i="6"/>
  <c r="F10" i="6" s="1"/>
  <c r="F9" i="6" s="1"/>
  <c r="E11" i="6"/>
  <c r="E10" i="6" s="1"/>
  <c r="E9" i="6" s="1"/>
  <c r="D11" i="6"/>
  <c r="D10" i="6" s="1"/>
  <c r="D9" i="6" s="1"/>
  <c r="D5" i="6" s="1"/>
  <c r="C11" i="6"/>
  <c r="C10" i="6" s="1"/>
  <c r="C9" i="6" s="1"/>
  <c r="C5" i="6" s="1"/>
  <c r="D20" i="7" l="1"/>
  <c r="D5" i="7" s="1"/>
  <c r="H20" i="7"/>
  <c r="H5" i="7" s="1"/>
  <c r="L20" i="7"/>
  <c r="L5" i="7" s="1"/>
  <c r="F20" i="7"/>
  <c r="F5" i="7" s="1"/>
  <c r="J20" i="7"/>
  <c r="J5" i="7" s="1"/>
  <c r="N20" i="7"/>
  <c r="N5" i="7" s="1"/>
  <c r="K20" i="7"/>
  <c r="K5" i="7" s="1"/>
  <c r="E20" i="7"/>
  <c r="E5" i="7" s="1"/>
  <c r="I20" i="7"/>
  <c r="I5" i="7" s="1"/>
  <c r="M20" i="7"/>
  <c r="M5" i="7" s="1"/>
  <c r="G5" i="7"/>
  <c r="O5" i="7"/>
  <c r="C5" i="7"/>
  <c r="H5" i="6"/>
  <c r="E5" i="6"/>
  <c r="K5" i="6"/>
  <c r="M5" i="6"/>
  <c r="N24" i="6"/>
  <c r="F5" i="6"/>
  <c r="L24" i="6"/>
  <c r="G5" i="6"/>
  <c r="H7" i="4"/>
  <c r="N5" i="6" l="1"/>
  <c r="K26" i="5"/>
  <c r="J26" i="5"/>
  <c r="I26" i="5"/>
  <c r="I6" i="5" s="1"/>
  <c r="H26" i="5"/>
  <c r="G26" i="5"/>
  <c r="F26" i="5"/>
  <c r="E26" i="5"/>
  <c r="E6" i="5" s="1"/>
  <c r="D26" i="5"/>
  <c r="C26" i="5"/>
  <c r="K21" i="5"/>
  <c r="J21" i="5"/>
  <c r="J6" i="5" s="1"/>
  <c r="I21" i="5"/>
  <c r="H21" i="5"/>
  <c r="G21" i="5"/>
  <c r="F21" i="5"/>
  <c r="F6" i="5" s="1"/>
  <c r="E21" i="5"/>
  <c r="D21" i="5"/>
  <c r="C21" i="5"/>
  <c r="K12" i="5"/>
  <c r="K6" i="5" s="1"/>
  <c r="J12" i="5"/>
  <c r="I12" i="5"/>
  <c r="H12" i="5"/>
  <c r="G12" i="5"/>
  <c r="G6" i="5" s="1"/>
  <c r="F12" i="5"/>
  <c r="E12" i="5"/>
  <c r="D12" i="5"/>
  <c r="C12" i="5"/>
  <c r="C6" i="5" s="1"/>
  <c r="H6" i="5"/>
  <c r="D6" i="5"/>
  <c r="D5" i="4" l="1"/>
  <c r="E5" i="4"/>
  <c r="F5" i="4"/>
  <c r="G5" i="4"/>
  <c r="H5" i="4"/>
  <c r="I5" i="4"/>
  <c r="J5" i="4"/>
  <c r="C5" i="4"/>
  <c r="G24" i="4"/>
  <c r="C24" i="4"/>
  <c r="J11" i="4"/>
  <c r="I11" i="4"/>
  <c r="H11" i="4"/>
  <c r="G11" i="4"/>
  <c r="F11" i="4"/>
  <c r="E11" i="4"/>
  <c r="D11" i="4"/>
  <c r="C11" i="4"/>
  <c r="J10" i="4"/>
  <c r="I10" i="4"/>
  <c r="H10" i="4"/>
  <c r="G10" i="4"/>
  <c r="F10" i="4"/>
  <c r="E10" i="4"/>
  <c r="D10" i="4"/>
  <c r="C10" i="4"/>
  <c r="J9" i="4"/>
  <c r="I9" i="4"/>
  <c r="H9" i="4"/>
  <c r="G9" i="4"/>
  <c r="F9" i="4"/>
  <c r="E9" i="4"/>
  <c r="D9" i="4"/>
  <c r="C9" i="4"/>
  <c r="E24" i="4" l="1"/>
  <c r="J24" i="4"/>
  <c r="D24" i="4"/>
  <c r="H24" i="4"/>
  <c r="F24" i="4"/>
  <c r="I24" i="4"/>
</calcChain>
</file>

<file path=xl/sharedStrings.xml><?xml version="1.0" encoding="utf-8"?>
<sst xmlns="http://schemas.openxmlformats.org/spreadsheetml/2006/main" count="132" uniqueCount="67">
  <si>
    <t>AGUAS DEL HUILA SA ESP</t>
  </si>
  <si>
    <t>CODIGO</t>
  </si>
  <si>
    <t>NOMBRE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</si>
  <si>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</si>
  <si>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</si>
  <si>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</si>
  <si>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</si>
  <si>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</si>
  <si>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>PRESUPUESTO DE  INGRESOS</t>
  </si>
  <si>
    <t xml:space="preserve">DISP. INICIAL  </t>
  </si>
  <si>
    <t>OTROS INGRESOS CORRIENTES</t>
  </si>
  <si>
    <t xml:space="preserve">OTROS  INGRESOS POR CONVENIOS </t>
  </si>
  <si>
    <t xml:space="preserve">CUENTAS POR COBRAR </t>
  </si>
  <si>
    <t>RENDIMIENTOS FINANCIEROS</t>
  </si>
  <si>
    <t xml:space="preserve">PRESUPUESTO INICIAL </t>
  </si>
  <si>
    <t>APROPIACION DEFINITIVA</t>
  </si>
  <si>
    <t xml:space="preserve">SALDO POR EJECUTAR  </t>
  </si>
  <si>
    <t>CUENTAS DE PLANEACION Y PPTO</t>
  </si>
  <si>
    <t xml:space="preserve">TOTAL GASTOS DE  FUNCIONAMIENTO  </t>
  </si>
  <si>
    <t>TRANSFERENCIAS CORRIENTES</t>
  </si>
  <si>
    <t xml:space="preserve">GASTOS DE OPERACIÓN COMERCIAL  </t>
  </si>
  <si>
    <t>COMPRA DE BIENES PARA LA VENTA</t>
  </si>
  <si>
    <t xml:space="preserve">GASTOS OPERATIVOS DE INVERSION </t>
  </si>
  <si>
    <t>COMPRA DE ACTIVOS</t>
  </si>
  <si>
    <t xml:space="preserve">AGUA  POTABLE Y SANEAMIENTO BASICO </t>
  </si>
  <si>
    <t xml:space="preserve">CUENTAS POR PAGAR   </t>
  </si>
  <si>
    <t xml:space="preserve">GASTOS FUNCIONAMIENTO </t>
  </si>
  <si>
    <t>OPERACIÓN COMERCIAL</t>
  </si>
  <si>
    <t xml:space="preserve">GASTOS DE INVERSION </t>
  </si>
  <si>
    <t xml:space="preserve">PROGRAMA  RECURSOS SIN SITUACION DE FONDOS  </t>
  </si>
  <si>
    <t>ADICIONES</t>
  </si>
  <si>
    <t>REDUCCIONES</t>
  </si>
  <si>
    <t>CREDITOS</t>
  </si>
  <si>
    <t xml:space="preserve">APROPIACION  INICIAL  </t>
  </si>
  <si>
    <t xml:space="preserve">EJECUCION   ACUMULADA </t>
  </si>
  <si>
    <t xml:space="preserve">GIRO    ACUMULADO  </t>
  </si>
  <si>
    <t>PLAN  DEPARTAMENTAL DEL AGUA DEL HUILA</t>
  </si>
  <si>
    <t xml:space="preserve">VENTA DE  SERVICIOS </t>
  </si>
  <si>
    <t>VENTA DE ACTIVOS</t>
  </si>
  <si>
    <t>CONTRACREDITOS</t>
  </si>
  <si>
    <t>AGUAS DEL HUILA S.A. E.S.P.</t>
  </si>
  <si>
    <t>EJECUCION  PRESUPUESTAL  DE  INGRESOS  ENERO  A   MARZO  DE  2021</t>
  </si>
  <si>
    <t xml:space="preserve">INGRESOS CORRIENTES  </t>
  </si>
  <si>
    <t xml:space="preserve">INGRESOS DE EXPLOTACION  </t>
  </si>
  <si>
    <t xml:space="preserve">VENTA DE  BIENES  Y SERVICIOS  </t>
  </si>
  <si>
    <t xml:space="preserve">INGRESOS POR SERVICIOS PUBLICOS </t>
  </si>
  <si>
    <t>COMERCIALIZACION DE MERCANCIAS</t>
  </si>
  <si>
    <t>RECURSOS DE CAPITAL</t>
  </si>
  <si>
    <t>RECURSOS SIN SITUACION DE FONDOS</t>
  </si>
  <si>
    <t xml:space="preserve">FONDO NAL DE DESASTRES  </t>
  </si>
  <si>
    <t>EJECUCION PRESUPUESTAL DE GASTOS ENERO A  MARZO   DE  2021</t>
  </si>
  <si>
    <t xml:space="preserve">GASTOS DE PERSONAL </t>
  </si>
  <si>
    <t xml:space="preserve">GASTOS GENERALES   </t>
  </si>
  <si>
    <t xml:space="preserve">ADQUISICION DE SERVICIOS PARA LA VENTA </t>
  </si>
  <si>
    <t xml:space="preserve">PLAN DEPARTAMENTAL DE AGUAS </t>
  </si>
  <si>
    <t>FONDO NACIONAL  DE DESASTRES</t>
  </si>
  <si>
    <t xml:space="preserve">DISPONIBILIDAD  FINAL </t>
  </si>
  <si>
    <t>CAUSACION ENERO A MARZO</t>
  </si>
  <si>
    <t xml:space="preserve">PERIODO ABRIL A JUNIO </t>
  </si>
  <si>
    <t>RECAUDO  ENERO A MARZO</t>
  </si>
  <si>
    <t>PPTOINICIAL</t>
  </si>
  <si>
    <t>EJECUCION PRESUPUESTAL DE GASTOS ABRIL 01 A JUNIO 30 DE  2021</t>
  </si>
  <si>
    <t xml:space="preserve">EJECUCION   ENERO A MARZO </t>
  </si>
  <si>
    <t xml:space="preserve">EJECUCION  ABRIL  A JUNIO </t>
  </si>
  <si>
    <t xml:space="preserve">GIRO ENERO A  MARZO  </t>
  </si>
  <si>
    <t xml:space="preserve">GIRO  ABRIL A JUNIO  </t>
  </si>
  <si>
    <t>EJECUCION PRESUPUESTAL DE INGRESOS ABRIL 01  A JUNIO 30 DE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</si>
</sst>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1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3" fillId="2" borderId="1" xfId="0" applyNumberFormat="1" applyFont="1" applyFill="1" applyBorder="1" applyAlignment="1">
      <alignment horizontal="center" vertical="justify"/>
    </xf>
    <xf numFmtId="0" fontId="4" fillId="4" borderId="1" xfId="0" applyFont="1" applyFill="1" applyBorder="1"/>
    <xf numFmtId="4" fontId="4" fillId="4" borderId="1" xfId="0" applyNumberFormat="1" applyFont="1" applyFill="1" applyBorder="1"/>
    <xf numFmtId="0" fontId="1" fillId="0" borderId="0" xfId="0" applyFont="1" applyFill="1" applyBorder="1"/>
    <xf numFmtId="0" fontId="4" fillId="0" borderId="1" xfId="0" applyFont="1" applyFill="1" applyBorder="1"/>
    <xf numFmtId="4" fontId="4" fillId="0" borderId="1" xfId="0" applyNumberFormat="1" applyFont="1" applyFill="1" applyBorder="1"/>
    <xf numFmtId="0" fontId="5" fillId="5" borderId="1" xfId="0" quotePrefix="1" applyFont="1" applyFill="1" applyBorder="1"/>
    <xf numFmtId="4" fontId="5" fillId="5" borderId="1" xfId="0" applyNumberFormat="1" applyFont="1" applyFill="1" applyBorder="1"/>
    <xf numFmtId="0" fontId="5" fillId="5" borderId="0" xfId="0" applyFont="1" applyFill="1" applyBorder="1"/>
    <xf numFmtId="0" fontId="1" fillId="5" borderId="0" xfId="0" applyFont="1" applyFill="1"/>
    <xf numFmtId="4" fontId="1" fillId="5" borderId="1" xfId="0" applyNumberFormat="1" applyFont="1" applyFill="1" applyBorder="1"/>
    <xf numFmtId="0" fontId="6" fillId="0" borderId="2" xfId="0" applyFont="1" applyFill="1" applyBorder="1"/>
    <xf numFmtId="4" fontId="6" fillId="0" borderId="2" xfId="0" applyNumberFormat="1" applyFont="1" applyFill="1" applyBorder="1"/>
    <xf numFmtId="4" fontId="4" fillId="5" borderId="2" xfId="0" applyNumberFormat="1" applyFont="1" applyFill="1" applyBorder="1"/>
    <xf numFmtId="0" fontId="1" fillId="5" borderId="2" xfId="0" applyFont="1" applyFill="1" applyBorder="1"/>
    <xf numFmtId="0" fontId="4" fillId="0" borderId="0" xfId="0" applyFont="1"/>
    <xf numFmtId="0" fontId="0" fillId="0" borderId="0" xfId="0" applyFill="1" applyBorder="1"/>
    <xf numFmtId="4" fontId="7" fillId="0" borderId="0" xfId="0" applyNumberFormat="1" applyFont="1"/>
    <xf numFmtId="0" fontId="8" fillId="2" borderId="1" xfId="0" applyFont="1" applyFill="1" applyBorder="1" applyAlignment="1">
      <alignment horizontal="left" vertical="justify"/>
    </xf>
    <xf numFmtId="0" fontId="3" fillId="2" borderId="1" xfId="0" applyFont="1" applyFill="1" applyBorder="1" applyAlignment="1">
      <alignment horizontal="center" vertical="justify"/>
    </xf>
    <xf numFmtId="4" fontId="3" fillId="7" borderId="1" xfId="0" applyNumberFormat="1" applyFont="1" applyFill="1" applyBorder="1" applyAlignment="1">
      <alignment horizontal="center" vertical="justify"/>
    </xf>
    <xf numFmtId="4" fontId="3" fillId="3" borderId="1" xfId="0" applyNumberFormat="1" applyFont="1" applyFill="1" applyBorder="1" applyAlignment="1">
      <alignment horizontal="center" vertical="justify"/>
    </xf>
    <xf numFmtId="4" fontId="3" fillId="2" borderId="3" xfId="0" applyNumberFormat="1" applyFont="1" applyFill="1" applyBorder="1" applyAlignment="1">
      <alignment horizontal="center" vertical="justify"/>
    </xf>
    <xf numFmtId="0" fontId="1" fillId="0" borderId="3" xfId="0" applyFont="1" applyFill="1" applyBorder="1"/>
    <xf numFmtId="0" fontId="1" fillId="0" borderId="1" xfId="0" applyFont="1" applyFill="1" applyBorder="1"/>
    <xf numFmtId="0" fontId="5" fillId="5" borderId="3" xfId="0" applyFont="1" applyFill="1" applyBorder="1"/>
    <xf numFmtId="0" fontId="5" fillId="5" borderId="1" xfId="0" applyFont="1" applyFill="1" applyBorder="1"/>
    <xf numFmtId="0" fontId="5" fillId="0" borderId="0" xfId="0" applyFont="1" applyFill="1" applyBorder="1"/>
    <xf numFmtId="0" fontId="1" fillId="0" borderId="0" xfId="0" applyFont="1"/>
    <xf numFmtId="4" fontId="1" fillId="5" borderId="2" xfId="0" applyNumberFormat="1" applyFont="1" applyFill="1" applyBorder="1"/>
    <xf numFmtId="0" fontId="0" fillId="0" borderId="2" xfId="0" applyFill="1" applyBorder="1"/>
    <xf numFmtId="4" fontId="0" fillId="0" borderId="2" xfId="0" applyNumberFormat="1" applyFill="1" applyBorder="1"/>
    <xf numFmtId="0" fontId="1" fillId="0" borderId="2" xfId="0" applyFont="1" applyFill="1" applyBorder="1"/>
    <xf numFmtId="4" fontId="1" fillId="0" borderId="2" xfId="0" applyNumberFormat="1" applyFont="1" applyFill="1" applyBorder="1"/>
    <xf numFmtId="0" fontId="0" fillId="0" borderId="2" xfId="0" applyFont="1" applyFill="1" applyBorder="1"/>
    <xf numFmtId="4" fontId="0" fillId="0" borderId="2" xfId="0" applyNumberFormat="1" applyFont="1" applyFill="1" applyBorder="1"/>
    <xf numFmtId="0" fontId="9" fillId="6" borderId="1" xfId="0" applyFont="1" applyFill="1" applyBorder="1"/>
    <xf numFmtId="0" fontId="9" fillId="6" borderId="1" xfId="0" applyNumberFormat="1" applyFont="1" applyFill="1" applyBorder="1"/>
    <xf numFmtId="0" fontId="0" fillId="0" borderId="1" xfId="0" applyBorder="1"/>
    <xf numFmtId="4" fontId="0" fillId="0" borderId="1" xfId="0" applyNumberFormat="1" applyBorder="1"/>
    <xf numFmtId="4" fontId="1" fillId="5" borderId="0" xfId="0" applyNumberFormat="1" applyFont="1" applyFill="1"/>
    <xf numFmtId="4" fontId="4" fillId="0" borderId="0" xfId="0" applyNumberFormat="1" applyFont="1"/>
    <xf numFmtId="4" fontId="1" fillId="0" borderId="0" xfId="0" applyNumberFormat="1" applyFont="1"/>
    <xf numFmtId="4" fontId="0" fillId="0" borderId="0" xfId="0" applyNumberFormat="1" applyFont="1"/>
    <xf numFmtId="0" fontId="0" fillId="0" borderId="0" xfId="0" applyFont="1"/>
    <xf numFmtId="0" fontId="10" fillId="0" borderId="0" xfId="0" applyFont="1"/>
    <xf numFmtId="4" fontId="10" fillId="0" borderId="0" xfId="0" applyNumberFormat="1" applyFont="1"/>
    <xf numFmtId="4" fontId="9" fillId="6" borderId="1" xfId="0" applyNumberFormat="1" applyFont="1" applyFill="1" applyBorder="1"/>
    <xf numFmtId="0" fontId="10" fillId="0" borderId="2" xfId="0" applyFont="1" applyFill="1" applyBorder="1"/>
    <xf numFmtId="4" fontId="10" fillId="0" borderId="2" xfId="0" applyNumberFormat="1" applyFont="1" applyFill="1" applyBorder="1"/>
    <xf numFmtId="0" fontId="4" fillId="0" borderId="2" xfId="0" applyFont="1" applyFill="1" applyBorder="1"/>
    <xf numFmtId="4" fontId="4" fillId="0" borderId="2" xfId="0" applyNumberFormat="1" applyFont="1" applyFill="1" applyBorder="1"/>
    <xf numFmtId="0" fontId="4" fillId="5" borderId="2" xfId="0" applyFont="1" applyFill="1" applyBorder="1"/>
    <xf numFmtId="0" fontId="0" fillId="0" borderId="0" xfId="0" applyFill="1"/>
    <xf numFmtId="0" fontId="12" fillId="0" borderId="0" xfId="0" applyFont="1" applyAlignment="1">
      <alignment horizontal="center"/>
    </xf>
    <xf numFmtId="4" fontId="1" fillId="9" borderId="0" xfId="0" applyNumberFormat="1" applyFont="1" applyFill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10" fillId="0" borderId="0" xfId="0" applyNumberFormat="1" applyFont="1" applyFill="1"/>
    <xf numFmtId="4" fontId="10" fillId="9" borderId="0" xfId="0" applyNumberFormat="1" applyFont="1" applyFill="1"/>
    <xf numFmtId="0" fontId="12" fillId="0" borderId="0" xfId="0" applyFont="1" applyAlignment="1"/>
    <xf numFmtId="4" fontId="3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0" fontId="14" fillId="2" borderId="1" xfId="0" applyNumberFormat="1" applyFont="1" applyFill="1" applyBorder="1" applyAlignment="1">
      <alignment horizontal="center" vertical="justify"/>
    </xf>
    <xf numFmtId="0" fontId="14" fillId="2" borderId="1" xfId="0" applyFont="1" applyFill="1" applyBorder="1" applyAlignment="1">
      <alignment horizontal="center" vertical="justify"/>
    </xf>
    <xf numFmtId="4" fontId="14" fillId="2" borderId="1" xfId="0" applyNumberFormat="1" applyFont="1" applyFill="1" applyBorder="1" applyAlignment="1">
      <alignment horizontal="center" vertical="justify"/>
    </xf>
    <xf numFmtId="4" fontId="14" fillId="2" borderId="1" xfId="0" applyNumberFormat="1" applyFont="1" applyFill="1" applyBorder="1" applyAlignment="1">
      <alignment horizontal="center" vertical="top"/>
    </xf>
    <xf numFmtId="4" fontId="3" fillId="8" borderId="1" xfId="0" applyNumberFormat="1" applyFont="1" applyFill="1" applyBorder="1" applyAlignment="1">
      <alignment horizontal="center" vertical="justify"/>
    </xf>
    <xf numFmtId="4" fontId="0" fillId="0" borderId="1" xfId="1" applyNumberFormat="1" applyFont="1" applyBorder="1"/>
    <xf numFmtId="0" fontId="1" fillId="5" borderId="4" xfId="0" applyFont="1" applyFill="1" applyBorder="1"/>
    <xf numFmtId="4" fontId="1" fillId="5" borderId="4" xfId="0" applyNumberFormat="1" applyFont="1" applyFill="1" applyBorder="1"/>
    <xf numFmtId="4" fontId="1" fillId="5" borderId="5" xfId="0" applyNumberFormat="1" applyFont="1" applyFill="1" applyBorder="1"/>
    <xf numFmtId="4" fontId="1" fillId="5" borderId="6" xfId="0" applyNumberFormat="1" applyFont="1" applyFill="1" applyBorder="1"/>
    <xf numFmtId="0" fontId="0" fillId="0" borderId="7" xfId="0" applyFill="1" applyBorder="1"/>
    <xf numFmtId="4" fontId="0" fillId="0" borderId="7" xfId="0" applyNumberFormat="1" applyFill="1" applyBorder="1"/>
    <xf numFmtId="4" fontId="0" fillId="0" borderId="0" xfId="0" applyNumberFormat="1" applyFill="1"/>
    <xf numFmtId="4" fontId="0" fillId="0" borderId="0" xfId="1" applyNumberFormat="1" applyFont="1"/>
    <xf numFmtId="4" fontId="0" fillId="0" borderId="0" xfId="0" applyNumberFormat="1" applyFont="1" applyFill="1"/>
    <xf numFmtId="0" fontId="0" fillId="0" borderId="0" xfId="0" applyFont="1" applyFill="1"/>
    <xf numFmtId="4" fontId="8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15" fillId="0" borderId="0" xfId="0" applyNumberFormat="1" applyFont="1"/>
    <xf numFmtId="0" fontId="15" fillId="0" borderId="0" xfId="0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1" fillId="9" borderId="0" xfId="0" applyNumberFormat="1" applyFont="1" applyFill="1" applyBorder="1"/>
    <xf numFmtId="4" fontId="1" fillId="0" borderId="0" xfId="0" applyNumberFormat="1" applyFont="1" applyFill="1" applyBorder="1"/>
    <xf numFmtId="4" fontId="0" fillId="9" borderId="0" xfId="0" applyNumberFormat="1" applyFill="1"/>
    <xf numFmtId="4" fontId="5" fillId="9" borderId="0" xfId="0" applyNumberFormat="1" applyFont="1" applyFill="1" applyBorder="1"/>
    <xf numFmtId="4" fontId="5" fillId="0" borderId="0" xfId="0" applyNumberFormat="1" applyFont="1" applyFill="1" applyBorder="1"/>
    <xf numFmtId="0" fontId="6" fillId="0" borderId="0" xfId="0" applyFont="1" applyFill="1" applyBorder="1"/>
    <xf numFmtId="4" fontId="4" fillId="9" borderId="0" xfId="0" applyNumberFormat="1" applyFont="1" applyFill="1"/>
    <xf numFmtId="0" fontId="0" fillId="9" borderId="0" xfId="0" applyFill="1"/>
    <xf numFmtId="0" fontId="1" fillId="9" borderId="0" xfId="0" applyFont="1" applyFill="1"/>
    <xf numFmtId="0" fontId="17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18" fillId="2" borderId="1" xfId="0" applyFont="1" applyFill="1" applyBorder="1" applyAlignment="1">
      <alignment horizontal="center" vertical="justify"/>
    </xf>
    <xf numFmtId="4" fontId="18" fillId="2" borderId="1" xfId="0" applyNumberFormat="1" applyFont="1" applyFill="1" applyBorder="1" applyAlignment="1">
      <alignment horizontal="center" vertical="justify"/>
    </xf>
    <xf numFmtId="4" fontId="18" fillId="5" borderId="1" xfId="0" applyNumberFormat="1" applyFont="1" applyFill="1" applyBorder="1" applyAlignment="1">
      <alignment horizontal="center" vertical="justify"/>
    </xf>
    <xf numFmtId="4" fontId="18" fillId="10" borderId="1" xfId="0" applyNumberFormat="1" applyFont="1" applyFill="1" applyBorder="1" applyAlignment="1">
      <alignment horizontal="center" vertical="justify"/>
    </xf>
    <xf numFmtId="4" fontId="18" fillId="2" borderId="3" xfId="0" applyNumberFormat="1" applyFont="1" applyFill="1" applyBorder="1" applyAlignment="1">
      <alignment horizontal="center" vertical="justify"/>
    </xf>
    <xf numFmtId="0" fontId="0" fillId="0" borderId="1" xfId="0" applyFont="1" applyBorder="1"/>
    <xf numFmtId="4" fontId="0" fillId="0" borderId="1" xfId="0" applyNumberFormat="1" applyFont="1" applyBorder="1"/>
    <xf numFmtId="4" fontId="0" fillId="9" borderId="0" xfId="0" applyNumberFormat="1" applyFont="1" applyFill="1"/>
    <xf numFmtId="0" fontId="0" fillId="9" borderId="0" xfId="0" applyFont="1" applyFill="1"/>
    <xf numFmtId="0" fontId="0" fillId="0" borderId="0" xfId="0" applyFont="1" applyBorder="1"/>
    <xf numFmtId="0" fontId="7" fillId="0" borderId="2" xfId="0" applyFont="1" applyFill="1" applyBorder="1"/>
    <xf numFmtId="4" fontId="7" fillId="0" borderId="2" xfId="0" applyNumberFormat="1" applyFont="1" applyFill="1" applyBorder="1"/>
    <xf numFmtId="0" fontId="7" fillId="0" borderId="0" xfId="0" applyFont="1"/>
    <xf numFmtId="0" fontId="10" fillId="9" borderId="0" xfId="0" applyFont="1" applyFill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19" fillId="0" borderId="0" xfId="0" applyFont="1" applyAlignment="1"/>
    <xf numFmtId="4" fontId="20" fillId="0" borderId="0" xfId="0" applyNumberFormat="1" applyFont="1"/>
    <xf numFmtId="0" fontId="19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0" fontId="9" fillId="2" borderId="1" xfId="0" applyFont="1" applyFill="1" applyBorder="1" applyAlignment="1">
      <alignment horizontal="center" vertical="justify"/>
    </xf>
    <xf numFmtId="4" fontId="9" fillId="2" borderId="1" xfId="0" applyNumberFormat="1" applyFont="1" applyFill="1" applyBorder="1" applyAlignment="1">
      <alignment horizontal="center" vertical="justify"/>
    </xf>
    <xf numFmtId="4" fontId="9" fillId="8" borderId="1" xfId="0" applyNumberFormat="1" applyFont="1" applyFill="1" applyBorder="1" applyAlignment="1">
      <alignment horizontal="center" vertical="justify"/>
    </xf>
    <xf numFmtId="4" fontId="9" fillId="3" borderId="1" xfId="0" applyNumberFormat="1" applyFont="1" applyFill="1" applyBorder="1" applyAlignment="1">
      <alignment horizontal="center" vertical="justify"/>
    </xf>
    <xf numFmtId="0" fontId="0" fillId="0" borderId="0" xfId="0" applyFont="1" applyAlignment="1">
      <alignment horizontal="center"/>
    </xf>
    <xf numFmtId="0" fontId="6" fillId="0" borderId="0" xfId="0" applyFont="1"/>
    <xf numFmtId="0" fontId="6" fillId="9" borderId="0" xfId="0" applyFont="1" applyFill="1"/>
    <xf numFmtId="0" fontId="4" fillId="9" borderId="0" xfId="0" applyFont="1" applyFill="1"/>
    <xf numFmtId="0" fontId="4" fillId="5" borderId="0" xfId="0" applyFont="1" applyFill="1"/>
    <xf numFmtId="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10" fillId="0" borderId="0" xfId="0" applyFont="1" applyBorder="1"/>
    <xf numFmtId="4" fontId="10" fillId="0" borderId="0" xfId="0" applyNumberFormat="1" applyFont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"/>
  <sheetViews>
    <sheetView zoomScale="90" zoomScaleNormal="90" workbookViewId="0">
      <selection activeCell="E7" sqref="E7"/>
    </sheetView>
  </sheetViews>
  <sheetFormatPr baseColWidth="10" defaultRowHeight="15" x14ac:dyDescent="0.25"/>
  <cols>
    <col min="1" max="1" width="9.85546875" customWidth="1"/>
    <col min="2" max="2" width="27.85546875" customWidth="1"/>
    <col min="3" max="3" width="19.42578125" customWidth="1"/>
    <col min="4" max="4" width="17.85546875" customWidth="1"/>
    <col min="5" max="5" width="15.140625" customWidth="1"/>
    <col min="6" max="6" width="18.28515625" customWidth="1"/>
    <col min="7" max="8" width="17.7109375" customWidth="1"/>
    <col min="9" max="9" width="18.42578125" customWidth="1"/>
    <col min="10" max="10" width="17.42578125" customWidth="1"/>
    <col min="12" max="12" width="13.7109375" bestFit="1" customWidth="1"/>
  </cols>
  <sheetData>
    <row r="1" spans="1:37" ht="15.75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</row>
    <row r="2" spans="1:37" ht="15.75" x14ac:dyDescent="0.25">
      <c r="A2" s="85" t="s">
        <v>41</v>
      </c>
      <c r="B2" s="85"/>
      <c r="C2" s="85"/>
      <c r="D2" s="85"/>
      <c r="E2" s="85"/>
      <c r="F2" s="85"/>
      <c r="G2" s="85"/>
      <c r="H2" s="85"/>
      <c r="I2" s="85"/>
      <c r="J2" s="85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x14ac:dyDescent="0.25">
      <c r="A3" s="1"/>
      <c r="C3" s="2"/>
      <c r="D3" s="2"/>
      <c r="E3" s="2"/>
      <c r="F3" s="20"/>
      <c r="G3" s="20"/>
      <c r="H3" s="20"/>
      <c r="I3" s="20"/>
      <c r="J3" s="2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ht="34.5" customHeight="1" x14ac:dyDescent="0.25">
      <c r="A4" s="21" t="s">
        <v>1</v>
      </c>
      <c r="B4" s="22" t="s">
        <v>2</v>
      </c>
      <c r="C4" s="3" t="s">
        <v>33</v>
      </c>
      <c r="D4" s="3" t="s">
        <v>30</v>
      </c>
      <c r="E4" s="3" t="s">
        <v>31</v>
      </c>
      <c r="F4" s="3" t="s">
        <v>3</v>
      </c>
      <c r="G4" s="23" t="s">
        <v>4</v>
      </c>
      <c r="H4" s="24" t="s">
        <v>5</v>
      </c>
      <c r="I4" s="25" t="s">
        <v>6</v>
      </c>
      <c r="J4" s="3" t="s">
        <v>7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5" spans="1:37" s="6" customFormat="1" ht="18" customHeight="1" x14ac:dyDescent="0.25">
      <c r="A5" s="4">
        <v>1</v>
      </c>
      <c r="B5" s="4" t="s">
        <v>8</v>
      </c>
      <c r="C5" s="5">
        <f>+C7+C9+C20+C24</f>
        <v>92276322400</v>
      </c>
      <c r="D5" s="5">
        <f t="shared" ref="D5:J5" si="0">+D7+D9+D20+D24</f>
        <v>3901593154.4600229</v>
      </c>
      <c r="E5" s="5">
        <f t="shared" si="0"/>
        <v>1088890831.020026</v>
      </c>
      <c r="F5" s="5">
        <f t="shared" si="0"/>
        <v>95089024723.440002</v>
      </c>
      <c r="G5" s="5">
        <f t="shared" si="0"/>
        <v>69677018971.850021</v>
      </c>
      <c r="H5" s="5">
        <f t="shared" si="0"/>
        <v>69243910161.950027</v>
      </c>
      <c r="I5" s="5">
        <f t="shared" si="0"/>
        <v>25412005751.589973</v>
      </c>
      <c r="J5" s="5">
        <f t="shared" si="0"/>
        <v>433108809.89999908</v>
      </c>
    </row>
    <row r="6" spans="1:37" s="6" customFormat="1" ht="16.5" customHeight="1" x14ac:dyDescent="0.25">
      <c r="A6" s="7"/>
      <c r="B6" s="7"/>
      <c r="C6" s="8"/>
      <c r="D6" s="8"/>
      <c r="E6" s="8"/>
      <c r="F6" s="8"/>
      <c r="G6" s="8"/>
      <c r="H6" s="8"/>
      <c r="I6" s="26"/>
      <c r="J6" s="27"/>
    </row>
    <row r="7" spans="1:37" s="11" customFormat="1" ht="12" x14ac:dyDescent="0.2">
      <c r="A7" s="9">
        <v>1</v>
      </c>
      <c r="B7" s="9" t="s">
        <v>9</v>
      </c>
      <c r="C7" s="10">
        <v>11075896561</v>
      </c>
      <c r="D7" s="10">
        <v>0</v>
      </c>
      <c r="E7" s="10">
        <v>1088890831.02</v>
      </c>
      <c r="F7" s="10">
        <v>9987005729.9799995</v>
      </c>
      <c r="G7" s="10">
        <v>9987005729.9799995</v>
      </c>
      <c r="H7" s="10">
        <f>+G7</f>
        <v>9987005729.9799995</v>
      </c>
      <c r="I7" s="28">
        <v>0</v>
      </c>
      <c r="J7" s="29">
        <v>0</v>
      </c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x14ac:dyDescent="0.25">
      <c r="A8" s="14"/>
      <c r="B8" s="14"/>
      <c r="C8" s="15"/>
      <c r="D8" s="15"/>
      <c r="E8" s="15"/>
      <c r="F8" s="15"/>
      <c r="G8" s="15"/>
      <c r="H8" s="15"/>
      <c r="I8" s="15"/>
      <c r="J8" s="15"/>
    </row>
    <row r="9" spans="1:37" s="12" customFormat="1" x14ac:dyDescent="0.25">
      <c r="A9" s="17">
        <v>11</v>
      </c>
      <c r="B9" s="17" t="s">
        <v>42</v>
      </c>
      <c r="C9" s="32">
        <f t="shared" ref="C9:J9" si="1">+C10+C16+C17+C18</f>
        <v>23758756025</v>
      </c>
      <c r="D9" s="32">
        <f t="shared" si="1"/>
        <v>2476831299.4600163</v>
      </c>
      <c r="E9" s="32">
        <f t="shared" si="1"/>
        <v>1.7000000000000003E-5</v>
      </c>
      <c r="F9" s="32">
        <f t="shared" si="1"/>
        <v>26235587324.459999</v>
      </c>
      <c r="G9" s="32">
        <f t="shared" si="1"/>
        <v>5748602034.00002</v>
      </c>
      <c r="H9" s="32">
        <f t="shared" si="1"/>
        <v>5315493224.1000214</v>
      </c>
      <c r="I9" s="32">
        <f t="shared" si="1"/>
        <v>20486985290.45998</v>
      </c>
      <c r="J9" s="32">
        <f t="shared" si="1"/>
        <v>433108809.89999908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37" s="31" customFormat="1" x14ac:dyDescent="0.25">
      <c r="A10" s="35">
        <v>111</v>
      </c>
      <c r="B10" s="35" t="s">
        <v>43</v>
      </c>
      <c r="C10" s="36">
        <f>+C11</f>
        <v>18422152337</v>
      </c>
      <c r="D10" s="36">
        <f t="shared" ref="D10:J10" si="2">+D11</f>
        <v>1.4000000000000001E-5</v>
      </c>
      <c r="E10" s="36">
        <f t="shared" si="2"/>
        <v>1.4000000000000001E-5</v>
      </c>
      <c r="F10" s="36">
        <f t="shared" si="2"/>
        <v>18422152337</v>
      </c>
      <c r="G10" s="36">
        <f t="shared" si="2"/>
        <v>2400002345.0000191</v>
      </c>
      <c r="H10" s="36">
        <f t="shared" si="2"/>
        <v>2581922320.1000199</v>
      </c>
      <c r="I10" s="36">
        <f t="shared" si="2"/>
        <v>16022149991.999981</v>
      </c>
      <c r="J10" s="36">
        <f t="shared" si="2"/>
        <v>-181919975.10000092</v>
      </c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37" s="18" customFormat="1" ht="12.75" x14ac:dyDescent="0.2">
      <c r="A11" s="53">
        <v>1111</v>
      </c>
      <c r="B11" s="53" t="s">
        <v>44</v>
      </c>
      <c r="C11" s="54">
        <f t="shared" ref="C11:J11" si="3">+C12+C14+C13</f>
        <v>18422152337</v>
      </c>
      <c r="D11" s="54">
        <f t="shared" si="3"/>
        <v>1.4000000000000001E-5</v>
      </c>
      <c r="E11" s="54">
        <f t="shared" si="3"/>
        <v>1.4000000000000001E-5</v>
      </c>
      <c r="F11" s="54">
        <f t="shared" si="3"/>
        <v>18422152337</v>
      </c>
      <c r="G11" s="54">
        <f t="shared" si="3"/>
        <v>2400002345.0000191</v>
      </c>
      <c r="H11" s="54">
        <f t="shared" si="3"/>
        <v>2581922320.1000199</v>
      </c>
      <c r="I11" s="54">
        <f t="shared" si="3"/>
        <v>16022149991.999981</v>
      </c>
      <c r="J11" s="54">
        <f t="shared" si="3"/>
        <v>-181919975.10000092</v>
      </c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37" s="48" customFormat="1" ht="12" x14ac:dyDescent="0.2">
      <c r="A12" s="51">
        <v>11111</v>
      </c>
      <c r="B12" s="51" t="s">
        <v>45</v>
      </c>
      <c r="C12" s="52">
        <v>1879981223</v>
      </c>
      <c r="D12" s="52">
        <v>9.9999999999999995E-7</v>
      </c>
      <c r="E12" s="52">
        <v>9.9999999999999995E-7</v>
      </c>
      <c r="F12" s="52">
        <v>1879981223</v>
      </c>
      <c r="G12" s="52">
        <v>427329888</v>
      </c>
      <c r="H12" s="52">
        <v>144567524.00000101</v>
      </c>
      <c r="I12" s="52">
        <v>1452651335</v>
      </c>
      <c r="J12" s="52">
        <v>282762363.99999899</v>
      </c>
    </row>
    <row r="13" spans="1:37" s="48" customFormat="1" ht="12" x14ac:dyDescent="0.2">
      <c r="A13" s="51">
        <v>11112</v>
      </c>
      <c r="B13" s="51" t="s">
        <v>46</v>
      </c>
      <c r="C13" s="52">
        <v>4371695139</v>
      </c>
      <c r="D13" s="52">
        <v>1.2000000000000002E-5</v>
      </c>
      <c r="E13" s="52">
        <v>1.2000000000000002E-5</v>
      </c>
      <c r="F13" s="52">
        <v>4371695139</v>
      </c>
      <c r="G13" s="52">
        <v>157131000.00001895</v>
      </c>
      <c r="H13" s="52">
        <v>54355100.000018969</v>
      </c>
      <c r="I13" s="52">
        <v>4214564138.9999819</v>
      </c>
      <c r="J13" s="52">
        <v>102775900</v>
      </c>
    </row>
    <row r="14" spans="1:37" s="48" customFormat="1" ht="12" x14ac:dyDescent="0.2">
      <c r="A14" s="51">
        <v>11113</v>
      </c>
      <c r="B14" s="51" t="s">
        <v>37</v>
      </c>
      <c r="C14" s="52">
        <v>12170475975</v>
      </c>
      <c r="D14" s="52">
        <v>9.9999999999999995E-7</v>
      </c>
      <c r="E14" s="52">
        <v>9.9999999999999995E-7</v>
      </c>
      <c r="F14" s="52">
        <v>12170475975</v>
      </c>
      <c r="G14" s="52">
        <v>1815541457</v>
      </c>
      <c r="H14" s="52">
        <v>2382999696.0999999</v>
      </c>
      <c r="I14" s="52">
        <v>10354934518</v>
      </c>
      <c r="J14" s="52">
        <v>-567458239.0999999</v>
      </c>
      <c r="K14" s="62"/>
    </row>
    <row r="15" spans="1:37" x14ac:dyDescent="0.25">
      <c r="A15" s="33"/>
      <c r="B15" s="33"/>
      <c r="C15" s="34"/>
      <c r="D15" s="34"/>
      <c r="E15" s="34"/>
      <c r="F15" s="34"/>
      <c r="G15" s="34"/>
      <c r="H15" s="34"/>
      <c r="I15" s="34"/>
      <c r="J15" s="34"/>
    </row>
    <row r="16" spans="1:37" s="31" customFormat="1" x14ac:dyDescent="0.25">
      <c r="A16" s="53">
        <v>112</v>
      </c>
      <c r="B16" s="53" t="s">
        <v>10</v>
      </c>
      <c r="C16" s="54">
        <v>11522333</v>
      </c>
      <c r="D16" s="54">
        <v>9.9999999999999995E-7</v>
      </c>
      <c r="E16" s="54">
        <v>9.9999999999999995E-7</v>
      </c>
      <c r="F16" s="54">
        <v>11522333</v>
      </c>
      <c r="G16" s="54">
        <v>3313986</v>
      </c>
      <c r="H16" s="54">
        <v>498411</v>
      </c>
      <c r="I16" s="54">
        <v>8208347</v>
      </c>
      <c r="J16" s="54">
        <v>2815575</v>
      </c>
    </row>
    <row r="17" spans="1:25" s="31" customFormat="1" x14ac:dyDescent="0.25">
      <c r="A17" s="53">
        <v>113</v>
      </c>
      <c r="B17" s="53" t="s">
        <v>11</v>
      </c>
      <c r="C17" s="54">
        <v>4691090400</v>
      </c>
      <c r="D17" s="54">
        <v>9.9999999999999995E-7</v>
      </c>
      <c r="E17" s="54">
        <v>9.9999999999999995E-7</v>
      </c>
      <c r="F17" s="54">
        <v>4691090400</v>
      </c>
      <c r="G17" s="54">
        <v>322196800.00000101</v>
      </c>
      <c r="H17" s="54">
        <v>322196800.00000101</v>
      </c>
      <c r="I17" s="54">
        <v>4368893599.999999</v>
      </c>
      <c r="J17" s="54">
        <v>0</v>
      </c>
    </row>
    <row r="18" spans="1:25" s="31" customFormat="1" x14ac:dyDescent="0.25">
      <c r="A18" s="53">
        <v>114</v>
      </c>
      <c r="B18" s="53" t="s">
        <v>12</v>
      </c>
      <c r="C18" s="54">
        <v>633990955</v>
      </c>
      <c r="D18" s="54">
        <v>2476831299.46</v>
      </c>
      <c r="E18" s="54">
        <v>9.9999999999999995E-7</v>
      </c>
      <c r="F18" s="54">
        <v>3110822254.4599991</v>
      </c>
      <c r="G18" s="54">
        <v>3023088903</v>
      </c>
      <c r="H18" s="54">
        <v>2410875693</v>
      </c>
      <c r="I18" s="54">
        <v>87733351.459999084</v>
      </c>
      <c r="J18" s="54">
        <v>612213210</v>
      </c>
    </row>
    <row r="19" spans="1:25" x14ac:dyDescent="0.25">
      <c r="A19" s="33"/>
      <c r="B19" s="33"/>
      <c r="C19" s="34"/>
      <c r="D19" s="34"/>
      <c r="E19" s="34"/>
      <c r="F19" s="34"/>
      <c r="G19" s="34"/>
      <c r="H19" s="34"/>
      <c r="I19" s="34"/>
      <c r="J19" s="34"/>
    </row>
    <row r="20" spans="1:25" s="12" customFormat="1" x14ac:dyDescent="0.25">
      <c r="A20" s="55">
        <v>12</v>
      </c>
      <c r="B20" s="55" t="s">
        <v>47</v>
      </c>
      <c r="C20" s="16">
        <v>43982730</v>
      </c>
      <c r="D20" s="16">
        <v>9.9999999999999995E-7</v>
      </c>
      <c r="E20" s="16">
        <v>9.9999999999999995E-7</v>
      </c>
      <c r="F20" s="16">
        <v>43982730</v>
      </c>
      <c r="G20" s="16">
        <v>3655045.37</v>
      </c>
      <c r="H20" s="16">
        <v>3655045.37</v>
      </c>
      <c r="I20" s="16">
        <v>40327684.630000003</v>
      </c>
      <c r="J20" s="16">
        <v>0</v>
      </c>
    </row>
    <row r="21" spans="1:25" s="48" customFormat="1" ht="12" x14ac:dyDescent="0.2">
      <c r="A21" s="51">
        <v>121</v>
      </c>
      <c r="B21" s="51" t="s">
        <v>38</v>
      </c>
      <c r="C21" s="52">
        <v>1000</v>
      </c>
      <c r="D21" s="52">
        <v>9.9999999999999995E-7</v>
      </c>
      <c r="E21" s="52">
        <v>9.9999999999999995E-7</v>
      </c>
      <c r="F21" s="52">
        <v>1000</v>
      </c>
      <c r="G21" s="52">
        <v>1.9999999999999999E-6</v>
      </c>
      <c r="H21" s="52">
        <v>1.9999999999999999E-6</v>
      </c>
      <c r="I21" s="52">
        <v>999.99999800000001</v>
      </c>
      <c r="J21" s="52">
        <v>0</v>
      </c>
    </row>
    <row r="22" spans="1:25" s="48" customFormat="1" ht="12" x14ac:dyDescent="0.2">
      <c r="A22" s="51">
        <v>122</v>
      </c>
      <c r="B22" s="51" t="s">
        <v>13</v>
      </c>
      <c r="C22" s="52">
        <v>43981730</v>
      </c>
      <c r="D22" s="52">
        <v>9.9999999999999995E-7</v>
      </c>
      <c r="E22" s="52">
        <v>9.9999999999999995E-7</v>
      </c>
      <c r="F22" s="52">
        <v>43981730</v>
      </c>
      <c r="G22" s="52">
        <v>3655045.37</v>
      </c>
      <c r="H22" s="52">
        <v>3655045.37</v>
      </c>
      <c r="I22" s="52">
        <v>40326684.630000003</v>
      </c>
      <c r="J22" s="52">
        <v>0</v>
      </c>
    </row>
    <row r="23" spans="1:25" x14ac:dyDescent="0.25">
      <c r="A23" s="33"/>
      <c r="B23" s="33"/>
      <c r="C23" s="34"/>
      <c r="D23" s="34"/>
      <c r="E23" s="34"/>
      <c r="F23" s="34"/>
      <c r="G23" s="34"/>
      <c r="H23" s="34"/>
      <c r="I23" s="34"/>
      <c r="J23" s="34"/>
    </row>
    <row r="24" spans="1:25" s="12" customFormat="1" x14ac:dyDescent="0.25">
      <c r="A24" s="55">
        <v>14</v>
      </c>
      <c r="B24" s="55" t="s">
        <v>48</v>
      </c>
      <c r="C24" s="16">
        <f t="shared" ref="C24:J24" si="4">+C25+C26</f>
        <v>57397687084.000008</v>
      </c>
      <c r="D24" s="16">
        <f t="shared" si="4"/>
        <v>1424761855.0000057</v>
      </c>
      <c r="E24" s="16">
        <f t="shared" si="4"/>
        <v>7.9999999999999996E-6</v>
      </c>
      <c r="F24" s="16">
        <f t="shared" si="4"/>
        <v>58822448939.000008</v>
      </c>
      <c r="G24" s="16">
        <f t="shared" si="4"/>
        <v>53937756162.500008</v>
      </c>
      <c r="H24" s="16">
        <f t="shared" si="4"/>
        <v>53937756162.500008</v>
      </c>
      <c r="I24" s="16">
        <f t="shared" si="4"/>
        <v>4884692776.4999943</v>
      </c>
      <c r="J24" s="16">
        <f t="shared" si="4"/>
        <v>0</v>
      </c>
      <c r="K24" s="58"/>
      <c r="L24" s="58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s="48" customFormat="1" ht="12" x14ac:dyDescent="0.2">
      <c r="A25" s="51">
        <v>141</v>
      </c>
      <c r="B25" s="51" t="s">
        <v>36</v>
      </c>
      <c r="C25" s="52">
        <v>57397687084.000008</v>
      </c>
      <c r="D25" s="52">
        <v>1044014190.0000058</v>
      </c>
      <c r="E25" s="52">
        <v>6.999999999999999E-6</v>
      </c>
      <c r="F25" s="52">
        <v>58441701274.000008</v>
      </c>
      <c r="G25" s="52">
        <v>53937756162.500008</v>
      </c>
      <c r="H25" s="52">
        <v>53937756162.500008</v>
      </c>
      <c r="I25" s="52">
        <v>4503945111.4999962</v>
      </c>
      <c r="J25" s="52">
        <v>0</v>
      </c>
      <c r="K25" s="63"/>
      <c r="L25" s="63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s="48" customFormat="1" ht="12" x14ac:dyDescent="0.2">
      <c r="A26" s="51">
        <v>142</v>
      </c>
      <c r="B26" s="51" t="s">
        <v>49</v>
      </c>
      <c r="C26" s="52">
        <v>9.9999999999999995E-7</v>
      </c>
      <c r="D26" s="52">
        <v>380747665</v>
      </c>
      <c r="E26" s="52">
        <v>9.9999999999999995E-7</v>
      </c>
      <c r="F26" s="52">
        <v>380747665</v>
      </c>
      <c r="G26" s="52">
        <v>1.9999999999999999E-6</v>
      </c>
      <c r="H26" s="52">
        <v>1.9999999999999999E-6</v>
      </c>
      <c r="I26" s="52">
        <v>380747664.99999797</v>
      </c>
      <c r="J26" s="52">
        <v>0</v>
      </c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3"/>
  <sheetViews>
    <sheetView zoomScale="80" zoomScaleNormal="80" workbookViewId="0">
      <selection activeCell="C6" sqref="C6"/>
    </sheetView>
  </sheetViews>
  <sheetFormatPr baseColWidth="10" defaultRowHeight="15" x14ac:dyDescent="0.25"/>
  <cols>
    <col min="1" max="1" width="13.140625" customWidth="1"/>
    <col min="2" max="2" width="30.7109375" customWidth="1"/>
    <col min="3" max="3" width="20.140625" style="81" customWidth="1"/>
    <col min="4" max="4" width="17.42578125" style="2" customWidth="1"/>
    <col min="5" max="5" width="18.42578125" style="2" customWidth="1"/>
    <col min="6" max="6" width="16.42578125" style="2" customWidth="1"/>
    <col min="7" max="7" width="14.7109375" style="2" customWidth="1"/>
    <col min="8" max="8" width="18.42578125" style="2" customWidth="1"/>
    <col min="9" max="9" width="21" style="2" customWidth="1"/>
    <col min="10" max="10" width="19.5703125" style="2" customWidth="1"/>
    <col min="11" max="11" width="18.5703125" style="2" customWidth="1"/>
    <col min="12" max="12" width="16.28515625" customWidth="1"/>
  </cols>
  <sheetData>
    <row r="2" spans="1:13" ht="20.25" x14ac:dyDescent="0.3">
      <c r="A2" s="86" t="s">
        <v>40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3" ht="20.25" x14ac:dyDescent="0.3">
      <c r="A3" s="86" t="s">
        <v>50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64"/>
      <c r="M3" s="64"/>
    </row>
    <row r="4" spans="1:13" ht="16.5" customHeight="1" x14ac:dyDescent="0.3">
      <c r="A4" s="57"/>
      <c r="B4" s="57"/>
      <c r="C4" s="65"/>
      <c r="D4" s="66"/>
      <c r="E4" s="66"/>
      <c r="F4" s="66"/>
      <c r="G4" s="66"/>
      <c r="H4" s="67"/>
      <c r="I4" s="67"/>
      <c r="J4" s="67"/>
      <c r="K4" s="84"/>
      <c r="L4" s="57"/>
      <c r="M4" s="57"/>
    </row>
    <row r="5" spans="1:13" ht="26.25" customHeight="1" x14ac:dyDescent="0.25">
      <c r="A5" s="68" t="s">
        <v>1</v>
      </c>
      <c r="B5" s="69" t="s">
        <v>2</v>
      </c>
      <c r="C5" s="70" t="s">
        <v>14</v>
      </c>
      <c r="D5" s="70" t="s">
        <v>30</v>
      </c>
      <c r="E5" s="71" t="s">
        <v>31</v>
      </c>
      <c r="F5" s="70" t="s">
        <v>32</v>
      </c>
      <c r="G5" s="70" t="s">
        <v>39</v>
      </c>
      <c r="H5" s="3" t="s">
        <v>15</v>
      </c>
      <c r="I5" s="72" t="s">
        <v>34</v>
      </c>
      <c r="J5" s="70" t="s">
        <v>16</v>
      </c>
      <c r="K5" s="24" t="s">
        <v>35</v>
      </c>
    </row>
    <row r="6" spans="1:13" s="47" customFormat="1" ht="16.5" customHeight="1" x14ac:dyDescent="0.25">
      <c r="A6" s="40">
        <v>2</v>
      </c>
      <c r="B6" s="39" t="s">
        <v>17</v>
      </c>
      <c r="C6" s="50">
        <f t="shared" ref="C6:K6" si="0">+C7+C12+C16+C21+C26+C30</f>
        <v>92276322400</v>
      </c>
      <c r="D6" s="50">
        <f t="shared" si="0"/>
        <v>3901593154.46</v>
      </c>
      <c r="E6" s="50">
        <f t="shared" si="0"/>
        <v>1088890831.02</v>
      </c>
      <c r="F6" s="50">
        <f t="shared" si="0"/>
        <v>13300000</v>
      </c>
      <c r="G6" s="50">
        <f t="shared" si="0"/>
        <v>-13300000</v>
      </c>
      <c r="H6" s="50">
        <f t="shared" si="0"/>
        <v>95089024723.439987</v>
      </c>
      <c r="I6" s="50">
        <f t="shared" si="0"/>
        <v>51003621338.134995</v>
      </c>
      <c r="J6" s="50">
        <f t="shared" si="0"/>
        <v>44085403385.305</v>
      </c>
      <c r="K6" s="50">
        <f t="shared" si="0"/>
        <v>8639682638.5</v>
      </c>
    </row>
    <row r="7" spans="1:13" s="12" customFormat="1" x14ac:dyDescent="0.25">
      <c r="A7" s="17">
        <v>21</v>
      </c>
      <c r="B7" s="17" t="s">
        <v>18</v>
      </c>
      <c r="C7" s="32">
        <v>14200001059</v>
      </c>
      <c r="D7" s="32">
        <v>0</v>
      </c>
      <c r="E7" s="32">
        <v>0</v>
      </c>
      <c r="F7" s="32">
        <v>13300000</v>
      </c>
      <c r="G7" s="32">
        <v>-13300000</v>
      </c>
      <c r="H7" s="32">
        <v>14200001059</v>
      </c>
      <c r="I7" s="32">
        <v>5285932307.5499992</v>
      </c>
      <c r="J7" s="32">
        <v>8914068751.4500008</v>
      </c>
      <c r="K7" s="32">
        <v>1280218992.5500002</v>
      </c>
    </row>
    <row r="8" spans="1:13" s="47" customFormat="1" x14ac:dyDescent="0.25">
      <c r="A8" s="37">
        <v>211</v>
      </c>
      <c r="B8" s="37" t="s">
        <v>51</v>
      </c>
      <c r="C8" s="38">
        <v>7567441027</v>
      </c>
      <c r="D8" s="38">
        <v>0</v>
      </c>
      <c r="E8" s="38">
        <v>0</v>
      </c>
      <c r="F8" s="38">
        <v>0</v>
      </c>
      <c r="G8" s="38">
        <v>0</v>
      </c>
      <c r="H8" s="38">
        <v>7567441027</v>
      </c>
      <c r="I8" s="38">
        <v>2025931546</v>
      </c>
      <c r="J8" s="38">
        <v>5541509481</v>
      </c>
      <c r="K8" s="38">
        <v>990473216</v>
      </c>
    </row>
    <row r="9" spans="1:13" s="47" customFormat="1" x14ac:dyDescent="0.25">
      <c r="A9" s="37">
        <v>212</v>
      </c>
      <c r="B9" s="37" t="s">
        <v>52</v>
      </c>
      <c r="C9" s="38">
        <v>6313294197</v>
      </c>
      <c r="D9" s="38">
        <v>0</v>
      </c>
      <c r="E9" s="38">
        <v>0</v>
      </c>
      <c r="F9" s="38">
        <v>13300000</v>
      </c>
      <c r="G9" s="38">
        <v>-13300000</v>
      </c>
      <c r="H9" s="38">
        <v>6313294197</v>
      </c>
      <c r="I9" s="38">
        <v>3249500761.5499997</v>
      </c>
      <c r="J9" s="38">
        <v>3063793435.4500003</v>
      </c>
      <c r="K9" s="38">
        <v>279245776.55000001</v>
      </c>
    </row>
    <row r="10" spans="1:13" s="47" customFormat="1" x14ac:dyDescent="0.25">
      <c r="A10" s="37">
        <v>213</v>
      </c>
      <c r="B10" s="37" t="s">
        <v>19</v>
      </c>
      <c r="C10" s="37">
        <v>319265835</v>
      </c>
      <c r="D10" s="37">
        <v>0</v>
      </c>
      <c r="E10" s="37">
        <v>0</v>
      </c>
      <c r="F10" s="37">
        <v>0</v>
      </c>
      <c r="G10" s="37">
        <v>0</v>
      </c>
      <c r="H10" s="37">
        <v>319265835</v>
      </c>
      <c r="I10" s="37">
        <v>10500000</v>
      </c>
      <c r="J10" s="37">
        <v>308765835</v>
      </c>
      <c r="K10" s="37">
        <v>10500000</v>
      </c>
    </row>
    <row r="11" spans="1:13" s="31" customFormat="1" x14ac:dyDescent="0.25">
      <c r="A11" s="33"/>
      <c r="B11" s="33"/>
      <c r="C11" s="34"/>
      <c r="D11" s="34"/>
      <c r="E11" s="34"/>
      <c r="F11" s="34"/>
      <c r="G11" s="34"/>
      <c r="H11" s="34"/>
      <c r="I11" s="34"/>
      <c r="J11" s="34"/>
      <c r="K11" s="34"/>
    </row>
    <row r="12" spans="1:13" s="12" customFormat="1" x14ac:dyDescent="0.25">
      <c r="A12" s="17">
        <v>22</v>
      </c>
      <c r="B12" s="17" t="s">
        <v>20</v>
      </c>
      <c r="C12" s="32">
        <f t="shared" ref="C12:K12" si="1">+C13+C14</f>
        <v>3615705249</v>
      </c>
      <c r="D12" s="32">
        <f t="shared" si="1"/>
        <v>0</v>
      </c>
      <c r="E12" s="32">
        <f t="shared" si="1"/>
        <v>0</v>
      </c>
      <c r="F12" s="32">
        <f t="shared" si="1"/>
        <v>0</v>
      </c>
      <c r="G12" s="32">
        <f t="shared" si="1"/>
        <v>0</v>
      </c>
      <c r="H12" s="32">
        <f t="shared" si="1"/>
        <v>3615705249</v>
      </c>
      <c r="I12" s="32">
        <f t="shared" si="1"/>
        <v>943679644</v>
      </c>
      <c r="J12" s="32">
        <f t="shared" si="1"/>
        <v>2672025605</v>
      </c>
      <c r="K12" s="32">
        <f t="shared" si="1"/>
        <v>4630000</v>
      </c>
    </row>
    <row r="13" spans="1:13" s="46" customFormat="1" x14ac:dyDescent="0.25">
      <c r="A13" s="38">
        <v>221</v>
      </c>
      <c r="B13" s="38" t="s">
        <v>21</v>
      </c>
      <c r="C13" s="38">
        <v>3461000000</v>
      </c>
      <c r="D13" s="38">
        <v>0</v>
      </c>
      <c r="E13" s="38">
        <v>0</v>
      </c>
      <c r="F13" s="38">
        <v>0</v>
      </c>
      <c r="G13" s="38">
        <v>0</v>
      </c>
      <c r="H13" s="38">
        <v>3461000000</v>
      </c>
      <c r="I13" s="38">
        <v>914121800</v>
      </c>
      <c r="J13" s="38">
        <v>2546878200</v>
      </c>
      <c r="K13" s="38">
        <v>30000</v>
      </c>
    </row>
    <row r="14" spans="1:13" s="46" customFormat="1" x14ac:dyDescent="0.25">
      <c r="A14" s="38">
        <v>222</v>
      </c>
      <c r="B14" s="38" t="s">
        <v>53</v>
      </c>
      <c r="C14" s="38">
        <v>154705249</v>
      </c>
      <c r="D14" s="38">
        <v>0</v>
      </c>
      <c r="E14" s="38">
        <v>0</v>
      </c>
      <c r="F14" s="38">
        <v>0</v>
      </c>
      <c r="G14" s="38">
        <v>0</v>
      </c>
      <c r="H14" s="38">
        <v>154705249</v>
      </c>
      <c r="I14" s="38">
        <v>29557844</v>
      </c>
      <c r="J14" s="38">
        <v>125147405</v>
      </c>
      <c r="K14" s="38">
        <v>4600000</v>
      </c>
    </row>
    <row r="15" spans="1:13" x14ac:dyDescent="0.25">
      <c r="A15" s="33"/>
      <c r="B15" s="33"/>
      <c r="C15" s="34"/>
      <c r="D15" s="34"/>
      <c r="E15" s="34"/>
      <c r="F15" s="34"/>
      <c r="G15" s="34"/>
      <c r="H15" s="34"/>
      <c r="I15" s="34"/>
      <c r="J15" s="34"/>
      <c r="K15" s="34"/>
    </row>
    <row r="16" spans="1:13" s="12" customFormat="1" x14ac:dyDescent="0.25">
      <c r="A16" s="17">
        <v>23</v>
      </c>
      <c r="B16" s="17" t="s">
        <v>28</v>
      </c>
      <c r="C16" s="32">
        <v>5353041492</v>
      </c>
      <c r="D16" s="32">
        <v>0</v>
      </c>
      <c r="E16" s="32">
        <v>0</v>
      </c>
      <c r="F16" s="32">
        <v>0</v>
      </c>
      <c r="G16" s="32">
        <v>0</v>
      </c>
      <c r="H16" s="32">
        <v>5353041492</v>
      </c>
      <c r="I16" s="32">
        <v>7725085</v>
      </c>
      <c r="J16" s="32">
        <v>5345316407</v>
      </c>
      <c r="K16" s="32">
        <v>1610000</v>
      </c>
      <c r="L16" s="43"/>
    </row>
    <row r="17" spans="1:12" s="47" customFormat="1" x14ac:dyDescent="0.25">
      <c r="A17" s="37">
        <v>231</v>
      </c>
      <c r="B17" s="37" t="s">
        <v>22</v>
      </c>
      <c r="C17" s="38">
        <v>110000000</v>
      </c>
      <c r="D17" s="38">
        <v>0</v>
      </c>
      <c r="E17" s="38">
        <v>0</v>
      </c>
      <c r="F17" s="38">
        <v>0</v>
      </c>
      <c r="G17" s="38">
        <v>0</v>
      </c>
      <c r="H17" s="38">
        <v>110000000</v>
      </c>
      <c r="I17" s="38">
        <v>7725085</v>
      </c>
      <c r="J17" s="38">
        <v>102274915</v>
      </c>
      <c r="K17" s="38">
        <v>1610000</v>
      </c>
      <c r="L17" s="46"/>
    </row>
    <row r="18" spans="1:12" s="47" customFormat="1" x14ac:dyDescent="0.25">
      <c r="A18" s="37">
        <v>232</v>
      </c>
      <c r="B18" s="37" t="s">
        <v>23</v>
      </c>
      <c r="C18" s="38">
        <v>50000000</v>
      </c>
      <c r="D18" s="38">
        <v>0</v>
      </c>
      <c r="E18" s="38">
        <v>0</v>
      </c>
      <c r="F18" s="38">
        <v>0</v>
      </c>
      <c r="G18" s="38">
        <v>0</v>
      </c>
      <c r="H18" s="38">
        <v>50000000</v>
      </c>
      <c r="I18" s="38">
        <v>0</v>
      </c>
      <c r="J18" s="38">
        <v>50000000</v>
      </c>
      <c r="K18" s="38">
        <v>0</v>
      </c>
      <c r="L18" s="46"/>
    </row>
    <row r="19" spans="1:12" s="47" customFormat="1" x14ac:dyDescent="0.25">
      <c r="A19" s="37">
        <v>233</v>
      </c>
      <c r="B19" s="37" t="s">
        <v>24</v>
      </c>
      <c r="C19" s="38">
        <v>5193041492</v>
      </c>
      <c r="D19" s="38">
        <v>0</v>
      </c>
      <c r="E19" s="38">
        <v>0</v>
      </c>
      <c r="F19" s="38">
        <v>0</v>
      </c>
      <c r="G19" s="38">
        <v>0</v>
      </c>
      <c r="H19" s="38">
        <v>5193041492</v>
      </c>
      <c r="I19" s="38">
        <v>0</v>
      </c>
      <c r="J19" s="38">
        <v>5193041492</v>
      </c>
      <c r="K19" s="38">
        <v>0</v>
      </c>
      <c r="L19" s="46"/>
    </row>
    <row r="20" spans="1:12" s="47" customFormat="1" x14ac:dyDescent="0.25">
      <c r="A20" s="37"/>
      <c r="B20" s="37"/>
      <c r="C20" s="38"/>
      <c r="D20" s="38"/>
      <c r="E20" s="38"/>
      <c r="F20" s="38"/>
      <c r="G20" s="38"/>
      <c r="H20" s="38"/>
      <c r="I20" s="38"/>
      <c r="J20" s="38"/>
      <c r="K20" s="38"/>
    </row>
    <row r="21" spans="1:12" s="12" customFormat="1" x14ac:dyDescent="0.25">
      <c r="A21" s="17">
        <v>24</v>
      </c>
      <c r="B21" s="17" t="s">
        <v>25</v>
      </c>
      <c r="C21" s="32">
        <f t="shared" ref="C21:K21" si="2">+C22+C23+C24</f>
        <v>11709887515.999998</v>
      </c>
      <c r="D21" s="32">
        <f t="shared" si="2"/>
        <v>1093533856.54</v>
      </c>
      <c r="E21" s="32">
        <f t="shared" si="2"/>
        <v>1088890831.02</v>
      </c>
      <c r="F21" s="32">
        <f t="shared" si="2"/>
        <v>0</v>
      </c>
      <c r="G21" s="32">
        <f t="shared" si="2"/>
        <v>0</v>
      </c>
      <c r="H21" s="32">
        <f t="shared" si="2"/>
        <v>11714530541.519997</v>
      </c>
      <c r="I21" s="32">
        <f t="shared" si="2"/>
        <v>4008575078.9949999</v>
      </c>
      <c r="J21" s="32">
        <f t="shared" si="2"/>
        <v>7705955462.5249977</v>
      </c>
      <c r="K21" s="32">
        <f t="shared" si="2"/>
        <v>1247013868.95</v>
      </c>
      <c r="L21" s="43"/>
    </row>
    <row r="22" spans="1:12" s="47" customFormat="1" x14ac:dyDescent="0.25">
      <c r="A22" s="37">
        <v>241</v>
      </c>
      <c r="B22" s="37" t="s">
        <v>26</v>
      </c>
      <c r="C22" s="38">
        <v>704521616.65999997</v>
      </c>
      <c r="D22" s="38">
        <v>1093524886.1199999</v>
      </c>
      <c r="E22" s="38">
        <v>0</v>
      </c>
      <c r="F22" s="38">
        <v>0</v>
      </c>
      <c r="G22" s="38">
        <v>0</v>
      </c>
      <c r="H22" s="38">
        <v>1798046502.78</v>
      </c>
      <c r="I22" s="38">
        <v>799737734.70000005</v>
      </c>
      <c r="J22" s="38">
        <v>998308768.07999992</v>
      </c>
      <c r="K22" s="38">
        <v>760506784.95000005</v>
      </c>
    </row>
    <row r="23" spans="1:12" s="47" customFormat="1" x14ac:dyDescent="0.25">
      <c r="A23" s="37">
        <v>242</v>
      </c>
      <c r="B23" s="37" t="s">
        <v>27</v>
      </c>
      <c r="C23" s="38">
        <v>379841273</v>
      </c>
      <c r="D23" s="38">
        <v>0</v>
      </c>
      <c r="E23" s="38">
        <v>0</v>
      </c>
      <c r="F23" s="38">
        <v>0</v>
      </c>
      <c r="G23" s="38">
        <v>0</v>
      </c>
      <c r="H23" s="38">
        <v>379841273</v>
      </c>
      <c r="I23" s="38">
        <v>0</v>
      </c>
      <c r="J23" s="38">
        <v>379841273</v>
      </c>
      <c r="K23" s="38">
        <v>0</v>
      </c>
      <c r="L23" s="46"/>
    </row>
    <row r="24" spans="1:12" s="83" customFormat="1" x14ac:dyDescent="0.25">
      <c r="A24" s="37">
        <v>243</v>
      </c>
      <c r="B24" s="37" t="s">
        <v>28</v>
      </c>
      <c r="C24" s="38">
        <v>10625524626.339998</v>
      </c>
      <c r="D24" s="38">
        <v>8970.42</v>
      </c>
      <c r="E24" s="38">
        <v>1088890831.02</v>
      </c>
      <c r="F24" s="38">
        <v>0</v>
      </c>
      <c r="G24" s="38">
        <v>0</v>
      </c>
      <c r="H24" s="38">
        <v>9536642765.7399979</v>
      </c>
      <c r="I24" s="38">
        <v>3208837344.2950001</v>
      </c>
      <c r="J24" s="38">
        <v>6327805421.4449978</v>
      </c>
      <c r="K24" s="38">
        <v>486507084</v>
      </c>
      <c r="L24" s="82"/>
    </row>
    <row r="25" spans="1:12" s="47" customFormat="1" x14ac:dyDescent="0.25">
      <c r="A25" s="37"/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46"/>
    </row>
    <row r="26" spans="1:12" s="12" customFormat="1" x14ac:dyDescent="0.25">
      <c r="A26" s="17">
        <v>25</v>
      </c>
      <c r="B26" s="17" t="s">
        <v>29</v>
      </c>
      <c r="C26" s="32">
        <f t="shared" ref="C26:K26" si="3">+C27+C28</f>
        <v>57397687084</v>
      </c>
      <c r="D26" s="32">
        <f t="shared" si="3"/>
        <v>1424761855</v>
      </c>
      <c r="E26" s="32">
        <f t="shared" si="3"/>
        <v>0</v>
      </c>
      <c r="F26" s="32">
        <f t="shared" si="3"/>
        <v>0</v>
      </c>
      <c r="G26" s="32">
        <f t="shared" si="3"/>
        <v>0</v>
      </c>
      <c r="H26" s="32">
        <f t="shared" si="3"/>
        <v>58822448939</v>
      </c>
      <c r="I26" s="32">
        <f t="shared" si="3"/>
        <v>40757709222.589996</v>
      </c>
      <c r="J26" s="32">
        <f t="shared" si="3"/>
        <v>18064739716.410004</v>
      </c>
      <c r="K26" s="32">
        <f t="shared" si="3"/>
        <v>6106209777</v>
      </c>
      <c r="L26" s="43"/>
    </row>
    <row r="27" spans="1:12" s="31" customFormat="1" x14ac:dyDescent="0.25">
      <c r="A27" s="35">
        <v>251</v>
      </c>
      <c r="B27" s="35" t="s">
        <v>54</v>
      </c>
      <c r="C27" s="36">
        <v>57397687084</v>
      </c>
      <c r="D27" s="36">
        <v>1044014190</v>
      </c>
      <c r="E27" s="36">
        <v>0</v>
      </c>
      <c r="F27" s="36">
        <v>0</v>
      </c>
      <c r="G27" s="36">
        <v>0</v>
      </c>
      <c r="H27" s="36">
        <v>58441701274</v>
      </c>
      <c r="I27" s="36">
        <v>40757709222.589996</v>
      </c>
      <c r="J27" s="36">
        <v>17683992051.410004</v>
      </c>
      <c r="K27" s="36">
        <v>6106209777</v>
      </c>
      <c r="L27" s="45"/>
    </row>
    <row r="28" spans="1:12" s="31" customFormat="1" x14ac:dyDescent="0.25">
      <c r="A28" s="27">
        <v>252</v>
      </c>
      <c r="B28" s="27" t="s">
        <v>55</v>
      </c>
      <c r="C28" s="59">
        <v>0</v>
      </c>
      <c r="D28" s="59">
        <v>380747665</v>
      </c>
      <c r="E28" s="59">
        <v>0</v>
      </c>
      <c r="F28" s="59">
        <v>0</v>
      </c>
      <c r="G28" s="59">
        <v>0</v>
      </c>
      <c r="H28" s="59">
        <v>380747665</v>
      </c>
      <c r="I28" s="59">
        <v>0</v>
      </c>
      <c r="J28" s="59">
        <v>380747665</v>
      </c>
      <c r="K28" s="59">
        <v>0</v>
      </c>
      <c r="L28" s="45"/>
    </row>
    <row r="29" spans="1:12" x14ac:dyDescent="0.25">
      <c r="A29" s="41"/>
      <c r="B29" s="41"/>
      <c r="C29" s="73"/>
      <c r="D29" s="42"/>
      <c r="E29" s="42"/>
      <c r="F29" s="42"/>
      <c r="G29" s="42"/>
      <c r="H29" s="60"/>
      <c r="I29" s="60"/>
      <c r="J29" s="42"/>
      <c r="K29" s="42"/>
    </row>
    <row r="30" spans="1:12" s="12" customFormat="1" x14ac:dyDescent="0.25">
      <c r="A30" s="74">
        <v>26</v>
      </c>
      <c r="B30" s="74" t="s">
        <v>56</v>
      </c>
      <c r="C30" s="75">
        <v>0</v>
      </c>
      <c r="D30" s="75">
        <v>1383297442.9200001</v>
      </c>
      <c r="E30" s="75">
        <v>0</v>
      </c>
      <c r="F30" s="75">
        <v>0</v>
      </c>
      <c r="G30" s="75">
        <v>0</v>
      </c>
      <c r="H30" s="75">
        <v>1383297442.9200001</v>
      </c>
      <c r="I30" s="76">
        <v>0</v>
      </c>
      <c r="J30" s="13">
        <v>1383297442.9200001</v>
      </c>
      <c r="K30" s="77">
        <v>0</v>
      </c>
      <c r="L30" s="43"/>
    </row>
    <row r="31" spans="1:12" s="56" customFormat="1" x14ac:dyDescent="0.25">
      <c r="A31" s="78"/>
      <c r="B31" s="78"/>
      <c r="C31" s="79"/>
      <c r="D31" s="79"/>
      <c r="E31" s="79"/>
      <c r="F31" s="79"/>
      <c r="G31" s="79"/>
      <c r="H31" s="79"/>
      <c r="I31" s="79"/>
      <c r="J31" s="61"/>
      <c r="K31" s="61"/>
      <c r="L31" s="80"/>
    </row>
    <row r="32" spans="1:12" s="56" customFormat="1" x14ac:dyDescent="0.25">
      <c r="A32" s="19"/>
      <c r="B32" s="19"/>
      <c r="C32" s="61"/>
      <c r="D32" s="61"/>
      <c r="E32" s="61"/>
      <c r="F32" s="61"/>
      <c r="G32" s="61"/>
      <c r="H32" s="61"/>
      <c r="I32" s="61"/>
      <c r="J32" s="61"/>
      <c r="K32" s="61"/>
      <c r="L32" s="80"/>
    </row>
    <row r="33" spans="1:12" s="56" customFormat="1" x14ac:dyDescent="0.25">
      <c r="A33" s="19"/>
      <c r="B33" s="19"/>
      <c r="C33" s="61"/>
      <c r="D33" s="61"/>
      <c r="E33" s="61"/>
      <c r="F33" s="61"/>
      <c r="G33" s="61"/>
      <c r="H33" s="61"/>
      <c r="I33" s="61"/>
      <c r="J33" s="61"/>
      <c r="K33" s="61"/>
      <c r="L33" s="80"/>
    </row>
    <row r="34" spans="1:12" s="56" customFormat="1" x14ac:dyDescent="0.25">
      <c r="A34" s="19"/>
      <c r="B34" s="19"/>
      <c r="C34" s="61"/>
      <c r="D34" s="61"/>
      <c r="E34" s="61"/>
      <c r="F34" s="61"/>
      <c r="G34" s="61"/>
      <c r="H34" s="61"/>
      <c r="I34" s="61"/>
      <c r="J34" s="61"/>
      <c r="K34" s="61"/>
      <c r="L34" s="80"/>
    </row>
    <row r="35" spans="1:12" x14ac:dyDescent="0.25">
      <c r="C35" s="2"/>
      <c r="D35"/>
      <c r="E35"/>
      <c r="F35"/>
      <c r="G35"/>
      <c r="H35"/>
      <c r="I35"/>
      <c r="J35"/>
      <c r="K35"/>
    </row>
    <row r="36" spans="1:12" x14ac:dyDescent="0.25">
      <c r="C36" s="2"/>
      <c r="D36"/>
      <c r="E36"/>
      <c r="F36"/>
      <c r="G36"/>
      <c r="H36"/>
      <c r="I36"/>
      <c r="J36"/>
      <c r="K36"/>
    </row>
    <row r="37" spans="1:12" x14ac:dyDescent="0.25">
      <c r="C37" s="2"/>
      <c r="D37"/>
      <c r="E37"/>
      <c r="F37"/>
      <c r="G37"/>
      <c r="H37"/>
      <c r="I37"/>
      <c r="J37"/>
      <c r="K37"/>
    </row>
    <row r="38" spans="1:12" x14ac:dyDescent="0.25">
      <c r="C38" s="2"/>
      <c r="D38"/>
      <c r="E38"/>
      <c r="F38"/>
      <c r="G38"/>
      <c r="H38"/>
      <c r="I38"/>
      <c r="J38"/>
      <c r="K38"/>
    </row>
    <row r="39" spans="1:12" x14ac:dyDescent="0.25">
      <c r="C39" s="2"/>
      <c r="D39"/>
      <c r="E39"/>
      <c r="F39"/>
      <c r="G39"/>
      <c r="H39"/>
      <c r="I39"/>
      <c r="J39"/>
      <c r="K39"/>
    </row>
    <row r="40" spans="1:12" x14ac:dyDescent="0.25">
      <c r="C40" s="2"/>
      <c r="D40"/>
      <c r="E40"/>
      <c r="F40"/>
      <c r="G40"/>
      <c r="H40"/>
      <c r="I40"/>
      <c r="J40"/>
      <c r="K40"/>
    </row>
    <row r="41" spans="1:12" x14ac:dyDescent="0.25">
      <c r="C41" s="2"/>
      <c r="D41"/>
      <c r="E41"/>
      <c r="F41"/>
      <c r="G41"/>
      <c r="H41"/>
      <c r="I41"/>
      <c r="J41"/>
      <c r="K41"/>
    </row>
    <row r="42" spans="1:12" x14ac:dyDescent="0.25">
      <c r="C42" s="2"/>
      <c r="D42"/>
      <c r="E42"/>
      <c r="F42"/>
      <c r="G42"/>
      <c r="H42"/>
      <c r="I42"/>
      <c r="J42"/>
      <c r="K42"/>
    </row>
    <row r="43" spans="1:12" x14ac:dyDescent="0.25">
      <c r="C43" s="2"/>
      <c r="D43"/>
      <c r="E43"/>
      <c r="F43"/>
      <c r="G43"/>
      <c r="H43"/>
      <c r="I43"/>
      <c r="J43"/>
      <c r="K43"/>
    </row>
    <row r="44" spans="1:12" x14ac:dyDescent="0.25">
      <c r="C44" s="2"/>
      <c r="D44"/>
      <c r="E44"/>
      <c r="F44"/>
      <c r="G44"/>
      <c r="H44"/>
      <c r="I44"/>
      <c r="J44"/>
      <c r="K44"/>
    </row>
    <row r="45" spans="1:12" x14ac:dyDescent="0.25">
      <c r="C45" s="2"/>
      <c r="D45"/>
      <c r="E45"/>
      <c r="F45"/>
      <c r="G45"/>
      <c r="H45"/>
      <c r="I45"/>
      <c r="J45"/>
      <c r="K45"/>
    </row>
    <row r="46" spans="1:12" x14ac:dyDescent="0.25">
      <c r="C46" s="2"/>
      <c r="D46"/>
      <c r="E46"/>
      <c r="F46"/>
      <c r="G46"/>
      <c r="H46"/>
      <c r="I46"/>
      <c r="J46"/>
      <c r="K46"/>
    </row>
    <row r="47" spans="1:12" x14ac:dyDescent="0.25">
      <c r="C47" s="2"/>
      <c r="D47"/>
      <c r="E47"/>
      <c r="F47"/>
      <c r="G47"/>
      <c r="H47"/>
      <c r="I47"/>
      <c r="J47"/>
      <c r="K47"/>
    </row>
    <row r="48" spans="1:12" x14ac:dyDescent="0.25">
      <c r="C48" s="2"/>
      <c r="D48"/>
      <c r="E48"/>
      <c r="F48"/>
      <c r="G48"/>
      <c r="H48"/>
      <c r="I48"/>
      <c r="J48"/>
      <c r="K48"/>
    </row>
    <row r="49" spans="3:11" x14ac:dyDescent="0.25">
      <c r="C49" s="2"/>
      <c r="D49"/>
      <c r="E49"/>
      <c r="F49"/>
      <c r="G49"/>
      <c r="H49"/>
      <c r="I49"/>
      <c r="J49"/>
      <c r="K49"/>
    </row>
    <row r="50" spans="3:11" x14ac:dyDescent="0.25">
      <c r="C50" s="2"/>
      <c r="D50"/>
      <c r="E50"/>
      <c r="F50"/>
      <c r="G50"/>
      <c r="H50"/>
      <c r="I50"/>
      <c r="J50"/>
      <c r="K50"/>
    </row>
    <row r="51" spans="3:11" x14ac:dyDescent="0.25">
      <c r="C51" s="2"/>
      <c r="D51"/>
      <c r="E51"/>
      <c r="F51"/>
      <c r="G51"/>
      <c r="H51"/>
      <c r="I51"/>
      <c r="J51"/>
      <c r="K51"/>
    </row>
    <row r="52" spans="3:11" x14ac:dyDescent="0.25">
      <c r="C52" s="2"/>
      <c r="D52"/>
      <c r="E52"/>
      <c r="F52"/>
      <c r="G52"/>
      <c r="H52"/>
      <c r="I52"/>
      <c r="J52"/>
      <c r="K52"/>
    </row>
    <row r="53" spans="3:11" x14ac:dyDescent="0.25">
      <c r="C53" s="2"/>
      <c r="D53"/>
      <c r="E53"/>
      <c r="F53"/>
      <c r="G53"/>
      <c r="H53"/>
      <c r="I53"/>
      <c r="J53"/>
      <c r="K53"/>
    </row>
    <row r="54" spans="3:11" x14ac:dyDescent="0.25">
      <c r="C54" s="2"/>
      <c r="D54"/>
      <c r="E54"/>
      <c r="F54"/>
      <c r="G54"/>
      <c r="H54"/>
      <c r="I54"/>
      <c r="J54"/>
      <c r="K54"/>
    </row>
    <row r="55" spans="3:11" x14ac:dyDescent="0.25">
      <c r="C55" s="2"/>
      <c r="D55"/>
      <c r="E55"/>
      <c r="F55"/>
      <c r="G55"/>
      <c r="H55"/>
      <c r="I55"/>
      <c r="J55"/>
      <c r="K55"/>
    </row>
    <row r="56" spans="3:11" x14ac:dyDescent="0.25">
      <c r="C56" s="2"/>
      <c r="D56"/>
      <c r="E56"/>
      <c r="F56"/>
      <c r="G56"/>
      <c r="H56"/>
      <c r="I56"/>
      <c r="J56"/>
      <c r="K56"/>
    </row>
    <row r="57" spans="3:11" x14ac:dyDescent="0.25">
      <c r="D57"/>
      <c r="E57"/>
      <c r="F57"/>
      <c r="G57"/>
      <c r="H57"/>
      <c r="I57"/>
      <c r="J57"/>
      <c r="K57"/>
    </row>
    <row r="58" spans="3:11" x14ac:dyDescent="0.25">
      <c r="D58"/>
      <c r="E58"/>
      <c r="F58"/>
      <c r="G58"/>
      <c r="H58"/>
      <c r="I58"/>
      <c r="J58"/>
      <c r="K58"/>
    </row>
    <row r="59" spans="3:11" x14ac:dyDescent="0.25">
      <c r="D59"/>
      <c r="E59"/>
      <c r="F59"/>
      <c r="G59"/>
      <c r="H59"/>
      <c r="I59"/>
      <c r="J59"/>
      <c r="K59"/>
    </row>
    <row r="60" spans="3:11" x14ac:dyDescent="0.25">
      <c r="C60" s="2"/>
      <c r="D60"/>
      <c r="E60"/>
      <c r="F60"/>
      <c r="G60"/>
      <c r="H60"/>
      <c r="I60"/>
      <c r="J60"/>
      <c r="K60"/>
    </row>
    <row r="61" spans="3:11" x14ac:dyDescent="0.25">
      <c r="C61" s="2"/>
      <c r="D61"/>
      <c r="E61"/>
      <c r="F61"/>
      <c r="G61"/>
      <c r="H61"/>
      <c r="I61"/>
      <c r="J61"/>
      <c r="K61"/>
    </row>
    <row r="62" spans="3:11" x14ac:dyDescent="0.25">
      <c r="C62" s="2"/>
      <c r="D62"/>
      <c r="E62"/>
      <c r="F62"/>
      <c r="G62"/>
      <c r="H62"/>
      <c r="I62"/>
      <c r="J62"/>
      <c r="K62"/>
    </row>
    <row r="63" spans="3:11" x14ac:dyDescent="0.25">
      <c r="C63" s="2"/>
      <c r="D63"/>
      <c r="E63"/>
      <c r="F63"/>
      <c r="G63"/>
      <c r="H63"/>
      <c r="I63"/>
      <c r="J63"/>
      <c r="K63"/>
    </row>
    <row r="64" spans="3:11" x14ac:dyDescent="0.25">
      <c r="C64" s="2"/>
      <c r="D64"/>
      <c r="E64"/>
      <c r="F64"/>
      <c r="G64"/>
      <c r="H64"/>
      <c r="I64"/>
      <c r="J64"/>
      <c r="K64"/>
    </row>
    <row r="65" spans="3:11" x14ac:dyDescent="0.25">
      <c r="C65" s="2"/>
      <c r="D65"/>
      <c r="E65"/>
      <c r="F65"/>
      <c r="G65"/>
      <c r="H65"/>
      <c r="I65"/>
      <c r="J65"/>
      <c r="K65"/>
    </row>
    <row r="66" spans="3:11" x14ac:dyDescent="0.25">
      <c r="C66" s="2"/>
      <c r="D66"/>
      <c r="E66"/>
      <c r="F66"/>
      <c r="G66"/>
      <c r="H66"/>
      <c r="I66"/>
      <c r="J66"/>
      <c r="K66"/>
    </row>
    <row r="67" spans="3:11" x14ac:dyDescent="0.25">
      <c r="C67" s="2"/>
      <c r="D67"/>
      <c r="E67"/>
      <c r="F67"/>
      <c r="G67"/>
      <c r="H67"/>
      <c r="I67"/>
      <c r="J67"/>
      <c r="K67"/>
    </row>
    <row r="68" spans="3:11" x14ac:dyDescent="0.25">
      <c r="C68" s="2"/>
      <c r="D68"/>
      <c r="E68"/>
      <c r="F68"/>
      <c r="G68"/>
      <c r="H68"/>
      <c r="I68"/>
      <c r="J68"/>
      <c r="K68"/>
    </row>
    <row r="69" spans="3:11" x14ac:dyDescent="0.25">
      <c r="C69" s="2"/>
      <c r="D69"/>
      <c r="E69"/>
      <c r="F69"/>
      <c r="G69"/>
      <c r="H69"/>
      <c r="I69"/>
      <c r="J69"/>
      <c r="K69"/>
    </row>
    <row r="70" spans="3:11" x14ac:dyDescent="0.25">
      <c r="C70" s="2"/>
      <c r="D70"/>
      <c r="E70"/>
      <c r="F70"/>
      <c r="G70"/>
      <c r="H70"/>
      <c r="I70"/>
      <c r="J70"/>
      <c r="K70"/>
    </row>
    <row r="71" spans="3:11" x14ac:dyDescent="0.25">
      <c r="C71" s="2"/>
      <c r="D71"/>
      <c r="E71"/>
      <c r="F71"/>
      <c r="G71"/>
      <c r="H71"/>
      <c r="I71"/>
      <c r="J71"/>
      <c r="K71"/>
    </row>
    <row r="72" spans="3:11" x14ac:dyDescent="0.25">
      <c r="C72" s="2"/>
      <c r="D72"/>
      <c r="E72"/>
      <c r="F72"/>
      <c r="G72"/>
      <c r="H72"/>
      <c r="I72"/>
      <c r="J72"/>
      <c r="K72"/>
    </row>
    <row r="73" spans="3:11" x14ac:dyDescent="0.25">
      <c r="C73" s="2"/>
      <c r="D73"/>
      <c r="E73"/>
      <c r="F73"/>
      <c r="G73"/>
      <c r="H73"/>
      <c r="I73"/>
      <c r="J73"/>
      <c r="K73"/>
    </row>
    <row r="74" spans="3:11" x14ac:dyDescent="0.25">
      <c r="C74" s="2"/>
      <c r="D74"/>
      <c r="E74"/>
      <c r="F74"/>
      <c r="G74"/>
      <c r="H74"/>
      <c r="I74"/>
      <c r="J74"/>
      <c r="K74"/>
    </row>
    <row r="75" spans="3:11" x14ac:dyDescent="0.25">
      <c r="C75" s="2"/>
      <c r="D75"/>
      <c r="E75"/>
      <c r="F75"/>
      <c r="G75"/>
      <c r="H75"/>
      <c r="I75"/>
      <c r="J75"/>
      <c r="K75"/>
    </row>
    <row r="76" spans="3:11" x14ac:dyDescent="0.25">
      <c r="C76" s="2"/>
      <c r="D76"/>
      <c r="E76"/>
      <c r="F76"/>
      <c r="G76"/>
      <c r="H76"/>
      <c r="I76"/>
      <c r="J76"/>
      <c r="K76"/>
    </row>
    <row r="77" spans="3:11" x14ac:dyDescent="0.25">
      <c r="C77" s="2"/>
      <c r="D77"/>
      <c r="E77"/>
      <c r="F77"/>
      <c r="G77"/>
      <c r="H77"/>
      <c r="I77"/>
      <c r="J77"/>
      <c r="K77"/>
    </row>
    <row r="78" spans="3:11" x14ac:dyDescent="0.25">
      <c r="C78" s="2"/>
      <c r="D78"/>
      <c r="E78"/>
      <c r="F78"/>
      <c r="G78"/>
      <c r="H78"/>
      <c r="I78"/>
      <c r="J78"/>
      <c r="K78"/>
    </row>
    <row r="79" spans="3:11" x14ac:dyDescent="0.25">
      <c r="C79" s="2"/>
      <c r="D79"/>
      <c r="E79"/>
      <c r="F79"/>
      <c r="G79"/>
      <c r="H79"/>
      <c r="I79"/>
      <c r="J79"/>
      <c r="K79"/>
    </row>
    <row r="80" spans="3:11" x14ac:dyDescent="0.25">
      <c r="C80" s="2"/>
      <c r="D80"/>
      <c r="E80"/>
      <c r="F80"/>
      <c r="G80"/>
      <c r="H80"/>
      <c r="I80"/>
      <c r="J80"/>
      <c r="K80"/>
    </row>
    <row r="81" spans="3:11" x14ac:dyDescent="0.25">
      <c r="C81" s="2"/>
      <c r="D81"/>
      <c r="E81"/>
      <c r="F81"/>
      <c r="G81"/>
      <c r="H81"/>
      <c r="I81"/>
      <c r="J81"/>
      <c r="K81"/>
    </row>
    <row r="82" spans="3:11" x14ac:dyDescent="0.25">
      <c r="C82" s="2"/>
      <c r="D82"/>
      <c r="E82"/>
      <c r="F82"/>
      <c r="G82"/>
      <c r="H82"/>
      <c r="I82"/>
      <c r="J82"/>
      <c r="K82"/>
    </row>
    <row r="83" spans="3:11" x14ac:dyDescent="0.25">
      <c r="C83" s="2"/>
      <c r="D83"/>
      <c r="E83"/>
      <c r="F83"/>
      <c r="G83"/>
      <c r="H83"/>
      <c r="I83"/>
      <c r="J83"/>
      <c r="K83"/>
    </row>
    <row r="84" spans="3:11" x14ac:dyDescent="0.25">
      <c r="C84" s="2"/>
      <c r="D84"/>
      <c r="E84"/>
      <c r="F84"/>
      <c r="G84"/>
      <c r="H84"/>
      <c r="I84"/>
      <c r="J84"/>
      <c r="K84"/>
    </row>
    <row r="85" spans="3:11" x14ac:dyDescent="0.25">
      <c r="C85" s="2"/>
      <c r="D85"/>
      <c r="E85"/>
      <c r="F85"/>
      <c r="G85"/>
      <c r="H85"/>
      <c r="I85"/>
      <c r="J85"/>
      <c r="K85"/>
    </row>
    <row r="86" spans="3:11" x14ac:dyDescent="0.25">
      <c r="C86" s="2"/>
      <c r="D86"/>
      <c r="E86"/>
      <c r="F86"/>
      <c r="G86"/>
      <c r="H86"/>
      <c r="I86"/>
      <c r="J86"/>
      <c r="K86"/>
    </row>
    <row r="87" spans="3:11" x14ac:dyDescent="0.25">
      <c r="C87" s="2"/>
      <c r="D87"/>
      <c r="E87"/>
      <c r="F87"/>
      <c r="G87"/>
      <c r="H87"/>
      <c r="I87"/>
      <c r="J87"/>
      <c r="K87"/>
    </row>
    <row r="88" spans="3:11" x14ac:dyDescent="0.25">
      <c r="C88" s="2"/>
      <c r="D88"/>
      <c r="E88"/>
      <c r="F88"/>
      <c r="G88"/>
      <c r="H88"/>
      <c r="I88"/>
      <c r="J88"/>
      <c r="K88"/>
    </row>
    <row r="89" spans="3:11" x14ac:dyDescent="0.25">
      <c r="C89" s="2"/>
      <c r="D89"/>
      <c r="E89"/>
      <c r="F89"/>
      <c r="G89"/>
      <c r="H89"/>
      <c r="I89"/>
      <c r="J89"/>
      <c r="K89"/>
    </row>
    <row r="90" spans="3:11" x14ac:dyDescent="0.25">
      <c r="C90" s="2"/>
      <c r="D90"/>
      <c r="E90"/>
      <c r="F90"/>
      <c r="G90"/>
      <c r="H90"/>
      <c r="I90"/>
      <c r="J90"/>
      <c r="K90"/>
    </row>
    <row r="91" spans="3:11" x14ac:dyDescent="0.25">
      <c r="C91" s="2"/>
      <c r="D91"/>
      <c r="E91"/>
      <c r="F91"/>
      <c r="G91"/>
      <c r="H91"/>
      <c r="I91"/>
      <c r="J91"/>
      <c r="K91"/>
    </row>
    <row r="92" spans="3:11" x14ac:dyDescent="0.25">
      <c r="C92" s="2"/>
      <c r="D92"/>
      <c r="E92"/>
      <c r="F92"/>
      <c r="G92"/>
      <c r="H92"/>
      <c r="I92"/>
      <c r="J92"/>
      <c r="K92"/>
    </row>
    <row r="93" spans="3:11" x14ac:dyDescent="0.25">
      <c r="C93" s="2"/>
      <c r="D93"/>
      <c r="E93"/>
      <c r="F93"/>
      <c r="G93"/>
      <c r="H93"/>
      <c r="I93"/>
      <c r="J93"/>
      <c r="K93"/>
    </row>
    <row r="94" spans="3:11" x14ac:dyDescent="0.25">
      <c r="C94" s="2"/>
      <c r="D94"/>
      <c r="E94"/>
      <c r="F94"/>
      <c r="G94"/>
      <c r="H94"/>
      <c r="I94"/>
      <c r="J94"/>
      <c r="K94"/>
    </row>
    <row r="97" spans="3:11" x14ac:dyDescent="0.25">
      <c r="C97" s="2"/>
      <c r="D97"/>
      <c r="E97"/>
      <c r="F97"/>
      <c r="G97"/>
      <c r="H97"/>
      <c r="I97"/>
      <c r="J97"/>
      <c r="K97"/>
    </row>
    <row r="103" spans="3:11" x14ac:dyDescent="0.25">
      <c r="C103" s="2"/>
      <c r="D103"/>
      <c r="E103"/>
      <c r="F103"/>
      <c r="G103"/>
      <c r="H103"/>
      <c r="I103"/>
      <c r="J103"/>
      <c r="K103"/>
    </row>
  </sheetData>
  <mergeCells count="2">
    <mergeCell ref="A2:K2"/>
    <mergeCell ref="A3:K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0"/>
  <sheetViews>
    <sheetView tabSelected="1" workbookViewId="0">
      <selection activeCell="A3" sqref="A3"/>
    </sheetView>
  </sheetViews>
  <sheetFormatPr baseColWidth="10" defaultRowHeight="15" x14ac:dyDescent="0.25"/>
  <cols>
    <col min="1" max="1" width="9" style="47" customWidth="1"/>
    <col min="2" max="2" width="34.5703125" style="47" customWidth="1"/>
    <col min="3" max="3" width="17.42578125" style="46" bestFit="1" customWidth="1"/>
    <col min="4" max="4" width="17.140625" style="46" bestFit="1" customWidth="1"/>
    <col min="5" max="5" width="15" style="46" customWidth="1"/>
    <col min="6" max="6" width="17.140625" style="46" customWidth="1"/>
    <col min="7" max="7" width="17.5703125" style="46" customWidth="1"/>
    <col min="8" max="8" width="16.28515625" style="46" customWidth="1"/>
    <col min="9" max="9" width="18.5703125" style="46" customWidth="1"/>
    <col min="10" max="10" width="17.28515625" style="46" customWidth="1"/>
    <col min="11" max="11" width="15.140625" style="46" customWidth="1"/>
    <col min="12" max="12" width="18.140625" style="46" customWidth="1"/>
    <col min="13" max="13" width="17" style="46" customWidth="1"/>
    <col min="14" max="14" width="16.140625" style="46" customWidth="1"/>
    <col min="15" max="15" width="15.28515625" style="46" bestFit="1" customWidth="1"/>
    <col min="16" max="16" width="16.42578125" style="46" bestFit="1" customWidth="1"/>
    <col min="17" max="17" width="17.42578125" style="46" bestFit="1" customWidth="1"/>
    <col min="18" max="18" width="15.28515625" style="46" bestFit="1" customWidth="1"/>
    <col min="19" max="16384" width="11.42578125" style="47"/>
  </cols>
  <sheetData>
    <row r="1" spans="1:41" s="88" customFormat="1" ht="18.75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87"/>
      <c r="P1" s="87"/>
      <c r="Q1" s="87"/>
      <c r="R1" s="87"/>
    </row>
    <row r="2" spans="1:41" s="88" customFormat="1" ht="18.75" x14ac:dyDescent="0.3">
      <c r="A2" s="100" t="s">
        <v>66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87"/>
      <c r="P2" s="87"/>
      <c r="Q2" s="87"/>
      <c r="R2" s="87"/>
    </row>
    <row r="3" spans="1:41" x14ac:dyDescent="0.25">
      <c r="A3" s="101"/>
      <c r="F3" s="20"/>
      <c r="G3" s="20"/>
      <c r="H3" s="20"/>
      <c r="M3" s="20"/>
    </row>
    <row r="4" spans="1:41" s="90" customFormat="1" ht="32.25" customHeight="1" x14ac:dyDescent="0.2">
      <c r="A4" s="102" t="s">
        <v>1</v>
      </c>
      <c r="B4" s="102" t="s">
        <v>2</v>
      </c>
      <c r="C4" s="103" t="s">
        <v>33</v>
      </c>
      <c r="D4" s="103" t="s">
        <v>30</v>
      </c>
      <c r="E4" s="103" t="s">
        <v>31</v>
      </c>
      <c r="F4" s="103" t="s">
        <v>3</v>
      </c>
      <c r="G4" s="104" t="s">
        <v>57</v>
      </c>
      <c r="H4" s="104" t="s">
        <v>58</v>
      </c>
      <c r="I4" s="104" t="s">
        <v>4</v>
      </c>
      <c r="J4" s="105" t="s">
        <v>59</v>
      </c>
      <c r="K4" s="105" t="s">
        <v>58</v>
      </c>
      <c r="L4" s="105" t="s">
        <v>5</v>
      </c>
      <c r="M4" s="106" t="s">
        <v>6</v>
      </c>
      <c r="N4" s="103" t="s">
        <v>7</v>
      </c>
      <c r="O4" s="89"/>
      <c r="P4" s="89"/>
      <c r="Q4" s="89"/>
      <c r="R4" s="89"/>
    </row>
    <row r="5" spans="1:41" s="6" customFormat="1" ht="16.5" customHeight="1" x14ac:dyDescent="0.25">
      <c r="A5" s="4">
        <v>1</v>
      </c>
      <c r="B5" s="4" t="s">
        <v>8</v>
      </c>
      <c r="C5" s="5">
        <f>+C7+C9+C20+C24</f>
        <v>92276322400</v>
      </c>
      <c r="D5" s="5">
        <f>+D7+D9+D20+D24</f>
        <v>3901593154.4600229</v>
      </c>
      <c r="E5" s="5">
        <f>+E7+E9+E20+E24</f>
        <v>1088890831.010026</v>
      </c>
      <c r="F5" s="5">
        <f>+F7+F9+F20+F24</f>
        <v>95089024723.440002</v>
      </c>
      <c r="G5" s="5">
        <f>+G7+G9+G20+G24</f>
        <v>69677018971.850021</v>
      </c>
      <c r="H5" s="5">
        <f>+H7+H9+H20+H24</f>
        <v>4260858680.5000181</v>
      </c>
      <c r="I5" s="5">
        <f>+I7+I9+I20+I24+0.01</f>
        <v>73937877652.360031</v>
      </c>
      <c r="J5" s="5">
        <f>+J7+J9+J20+J24+0.01</f>
        <v>69243910161.960007</v>
      </c>
      <c r="K5" s="5">
        <f>+K7+K9+K20+K24</f>
        <v>3383151021.870018</v>
      </c>
      <c r="L5" s="5">
        <f>+L7+L9+L20+L24+0.01</f>
        <v>72627061183.830032</v>
      </c>
      <c r="M5" s="5">
        <f>+M7+M9+M20+M24</f>
        <v>21151147071.089973</v>
      </c>
      <c r="N5" s="5">
        <f>+N7+N9+N20+N24</f>
        <v>1310816468.5300002</v>
      </c>
      <c r="O5" s="91"/>
      <c r="P5" s="91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</row>
    <row r="6" spans="1:41" x14ac:dyDescent="0.25">
      <c r="A6" s="107"/>
      <c r="B6" s="10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9"/>
      <c r="P6" s="109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</row>
    <row r="7" spans="1:41" s="11" customFormat="1" ht="15" customHeight="1" x14ac:dyDescent="0.2">
      <c r="A7" s="9">
        <v>1</v>
      </c>
      <c r="B7" s="9" t="s">
        <v>9</v>
      </c>
      <c r="C7" s="10">
        <v>11075896561</v>
      </c>
      <c r="D7" s="10">
        <v>0</v>
      </c>
      <c r="E7" s="10">
        <v>1088890831.01</v>
      </c>
      <c r="F7" s="10">
        <v>9987005729.9799995</v>
      </c>
      <c r="G7" s="10">
        <v>9987005729.9799995</v>
      </c>
      <c r="H7" s="10">
        <v>0</v>
      </c>
      <c r="I7" s="10">
        <v>9987005729.9799995</v>
      </c>
      <c r="J7" s="10">
        <v>9987005729.9799995</v>
      </c>
      <c r="K7" s="10">
        <v>0</v>
      </c>
      <c r="L7" s="10">
        <v>9987005729.9799995</v>
      </c>
      <c r="M7" s="10">
        <v>0</v>
      </c>
      <c r="N7" s="10">
        <v>0</v>
      </c>
      <c r="O7" s="94"/>
      <c r="P7" s="94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</row>
    <row r="8" spans="1:41" x14ac:dyDescent="0.25">
      <c r="A8" s="107"/>
      <c r="B8" s="107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9"/>
      <c r="P8" s="109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41" s="12" customFormat="1" x14ac:dyDescent="0.25">
      <c r="A9" s="17">
        <v>11</v>
      </c>
      <c r="B9" s="17" t="s">
        <v>42</v>
      </c>
      <c r="C9" s="32">
        <f>+C10+C16+C17+C18</f>
        <v>23758756025</v>
      </c>
      <c r="D9" s="32">
        <f>+D10+D16+D17+D18</f>
        <v>2476831299.4600163</v>
      </c>
      <c r="E9" s="32">
        <f>+E10+E16+E17+E18</f>
        <v>1.7000000000000003E-5</v>
      </c>
      <c r="F9" s="32">
        <f>+F10+F16+F17+F18</f>
        <v>26235587324.459999</v>
      </c>
      <c r="G9" s="32">
        <f>+G10+G16+G17+G18</f>
        <v>5748602034.0000095</v>
      </c>
      <c r="H9" s="32">
        <f>+H10+H16+H17+H18</f>
        <v>4247520692.4000101</v>
      </c>
      <c r="I9" s="32">
        <f>+I10+I16+I17+I18</f>
        <v>9996122726.4000206</v>
      </c>
      <c r="J9" s="32">
        <f>+J10+J16+J17+J18</f>
        <v>5315493224.100009</v>
      </c>
      <c r="K9" s="32">
        <f>+K10+K16+K17+K18</f>
        <v>3369813033.77001</v>
      </c>
      <c r="L9" s="32">
        <f>+L10+L16+L17+L18</f>
        <v>8685306257.8700199</v>
      </c>
      <c r="M9" s="32">
        <f>+M10+M16+M17+M18</f>
        <v>16239464598.059982</v>
      </c>
      <c r="N9" s="32">
        <f>+N10+N16+N17+N18</f>
        <v>1310816468.5300002</v>
      </c>
      <c r="O9" s="58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</row>
    <row r="10" spans="1:41" s="18" customFormat="1" ht="12.75" x14ac:dyDescent="0.2">
      <c r="A10" s="53">
        <v>111</v>
      </c>
      <c r="B10" s="53" t="s">
        <v>43</v>
      </c>
      <c r="C10" s="54">
        <f>+C11</f>
        <v>18422152337</v>
      </c>
      <c r="D10" s="54">
        <f t="shared" ref="D10:N10" si="0">+D11</f>
        <v>1.4000000000000003E-5</v>
      </c>
      <c r="E10" s="54">
        <f t="shared" si="0"/>
        <v>1.4000000000000003E-5</v>
      </c>
      <c r="F10" s="54">
        <f t="shared" si="0"/>
        <v>18422152337</v>
      </c>
      <c r="G10" s="54">
        <f t="shared" si="0"/>
        <v>2400002345.0000091</v>
      </c>
      <c r="H10" s="54">
        <f t="shared" si="0"/>
        <v>3416541787.0000091</v>
      </c>
      <c r="I10" s="54">
        <f t="shared" si="0"/>
        <v>5816544132.0000181</v>
      </c>
      <c r="J10" s="54">
        <f t="shared" si="0"/>
        <v>2581922320.100009</v>
      </c>
      <c r="K10" s="54">
        <f t="shared" si="0"/>
        <v>2323413365.3700099</v>
      </c>
      <c r="L10" s="54">
        <f t="shared" si="0"/>
        <v>4905335685.4700193</v>
      </c>
      <c r="M10" s="54">
        <f t="shared" si="0"/>
        <v>12605608204.999983</v>
      </c>
      <c r="N10" s="54">
        <f t="shared" si="0"/>
        <v>911208446.52999926</v>
      </c>
      <c r="O10" s="97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</row>
    <row r="11" spans="1:41" s="18" customFormat="1" ht="12.75" x14ac:dyDescent="0.2">
      <c r="A11" s="53">
        <v>1111</v>
      </c>
      <c r="B11" s="53" t="s">
        <v>44</v>
      </c>
      <c r="C11" s="54">
        <f>+C12+C13+C14</f>
        <v>18422152337</v>
      </c>
      <c r="D11" s="54">
        <f>+D12+D13+D14</f>
        <v>1.4000000000000003E-5</v>
      </c>
      <c r="E11" s="54">
        <f>+E12+E13+E14</f>
        <v>1.4000000000000003E-5</v>
      </c>
      <c r="F11" s="54">
        <f>+F12+F13+F14</f>
        <v>18422152337</v>
      </c>
      <c r="G11" s="54">
        <f>+G12+G13+G14</f>
        <v>2400002345.0000091</v>
      </c>
      <c r="H11" s="54">
        <f>+H12+H13+H14</f>
        <v>3416541787.0000091</v>
      </c>
      <c r="I11" s="54">
        <f>+I12+I13+I14</f>
        <v>5816544132.0000181</v>
      </c>
      <c r="J11" s="54">
        <f>+J12+J13+J14</f>
        <v>2581922320.100009</v>
      </c>
      <c r="K11" s="54">
        <f>+K12+K13+K14</f>
        <v>2323413365.3700099</v>
      </c>
      <c r="L11" s="54">
        <f>+L12+L13+L14</f>
        <v>4905335685.4700193</v>
      </c>
      <c r="M11" s="54">
        <f>+M12+M13+M14</f>
        <v>12605608204.999983</v>
      </c>
      <c r="N11" s="54">
        <f>+N12+N13+N14</f>
        <v>911208446.52999926</v>
      </c>
      <c r="O11" s="97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</row>
    <row r="12" spans="1:41" s="114" customFormat="1" ht="11.25" x14ac:dyDescent="0.2">
      <c r="A12" s="112">
        <v>11111</v>
      </c>
      <c r="B12" s="112" t="s">
        <v>45</v>
      </c>
      <c r="C12" s="113">
        <v>1879981223</v>
      </c>
      <c r="D12" s="113">
        <v>9.9999999999999995E-7</v>
      </c>
      <c r="E12" s="113">
        <v>9.9999999999999995E-7</v>
      </c>
      <c r="F12" s="113">
        <v>1879981223</v>
      </c>
      <c r="G12" s="113">
        <v>427329888</v>
      </c>
      <c r="H12" s="113">
        <v>425681668</v>
      </c>
      <c r="I12" s="113">
        <v>853011556</v>
      </c>
      <c r="J12" s="113">
        <v>144567524</v>
      </c>
      <c r="K12" s="113">
        <v>437089250</v>
      </c>
      <c r="L12" s="113">
        <v>581656774</v>
      </c>
      <c r="M12" s="113">
        <v>1026969667</v>
      </c>
      <c r="N12" s="113">
        <v>271354782</v>
      </c>
    </row>
    <row r="13" spans="1:41" s="114" customFormat="1" ht="11.25" x14ac:dyDescent="0.2">
      <c r="A13" s="112">
        <v>11112</v>
      </c>
      <c r="B13" s="112" t="s">
        <v>46</v>
      </c>
      <c r="C13" s="113">
        <v>4371695139</v>
      </c>
      <c r="D13" s="113">
        <v>1.2000000000000002E-5</v>
      </c>
      <c r="E13" s="113">
        <v>1.2000000000000002E-5</v>
      </c>
      <c r="F13" s="113">
        <v>4371695139</v>
      </c>
      <c r="G13" s="113">
        <v>157131000.00000912</v>
      </c>
      <c r="H13" s="113">
        <v>474788050.00000912</v>
      </c>
      <c r="I13" s="113">
        <v>631919050.00001824</v>
      </c>
      <c r="J13" s="113">
        <v>54355100.000008985</v>
      </c>
      <c r="K13" s="113">
        <v>349189650.00001013</v>
      </c>
      <c r="L13" s="113">
        <v>403544750.00001925</v>
      </c>
      <c r="M13" s="113">
        <v>3739776088.9999828</v>
      </c>
      <c r="N13" s="113">
        <v>228374299.99999899</v>
      </c>
    </row>
    <row r="14" spans="1:41" s="114" customFormat="1" ht="11.25" x14ac:dyDescent="0.2">
      <c r="A14" s="112">
        <v>11113</v>
      </c>
      <c r="B14" s="112" t="s">
        <v>37</v>
      </c>
      <c r="C14" s="113">
        <v>12170475975</v>
      </c>
      <c r="D14" s="113">
        <v>9.9999999999999995E-7</v>
      </c>
      <c r="E14" s="113">
        <v>9.9999999999999995E-7</v>
      </c>
      <c r="F14" s="113">
        <v>12170475975</v>
      </c>
      <c r="G14" s="113">
        <v>1815541457</v>
      </c>
      <c r="H14" s="113">
        <v>2516072069</v>
      </c>
      <c r="I14" s="113">
        <v>4331613526</v>
      </c>
      <c r="J14" s="113">
        <v>2382999696.0999999</v>
      </c>
      <c r="K14" s="113">
        <v>1537134465.3699999</v>
      </c>
      <c r="L14" s="113">
        <v>3920134161.4699998</v>
      </c>
      <c r="M14" s="113">
        <v>7838862449</v>
      </c>
      <c r="N14" s="113">
        <v>411479364.53000021</v>
      </c>
    </row>
    <row r="15" spans="1:41" ht="8.25" customHeight="1" x14ac:dyDescent="0.25">
      <c r="A15" s="14"/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47"/>
      <c r="P15" s="47"/>
      <c r="Q15" s="47"/>
      <c r="R15" s="47"/>
    </row>
    <row r="16" spans="1:41" s="31" customFormat="1" x14ac:dyDescent="0.25">
      <c r="A16" s="53">
        <v>112</v>
      </c>
      <c r="B16" s="53" t="s">
        <v>10</v>
      </c>
      <c r="C16" s="54">
        <v>11522333</v>
      </c>
      <c r="D16" s="54">
        <v>9.9999999999999995E-7</v>
      </c>
      <c r="E16" s="54">
        <v>9.9999999999999995E-7</v>
      </c>
      <c r="F16" s="54">
        <v>11522333</v>
      </c>
      <c r="G16" s="54">
        <v>3313986</v>
      </c>
      <c r="H16" s="54">
        <v>2936397</v>
      </c>
      <c r="I16" s="54">
        <v>6250383</v>
      </c>
      <c r="J16" s="54">
        <v>498411</v>
      </c>
      <c r="K16" s="54">
        <v>2376606</v>
      </c>
      <c r="L16" s="54">
        <v>2875017</v>
      </c>
      <c r="M16" s="54">
        <v>5271950</v>
      </c>
      <c r="N16" s="54">
        <v>3375366</v>
      </c>
    </row>
    <row r="17" spans="1:29" s="31" customFormat="1" x14ac:dyDescent="0.25">
      <c r="A17" s="53">
        <v>113</v>
      </c>
      <c r="B17" s="53" t="s">
        <v>11</v>
      </c>
      <c r="C17" s="54">
        <v>4691090400</v>
      </c>
      <c r="D17" s="54">
        <v>9.9999999999999995E-7</v>
      </c>
      <c r="E17" s="54">
        <v>9.9999999999999995E-7</v>
      </c>
      <c r="F17" s="54">
        <v>4691090400</v>
      </c>
      <c r="G17" s="54">
        <v>322196800</v>
      </c>
      <c r="H17" s="54">
        <v>828042508.39999998</v>
      </c>
      <c r="I17" s="54">
        <v>1150239308.4000001</v>
      </c>
      <c r="J17" s="54">
        <v>322196800</v>
      </c>
      <c r="K17" s="54">
        <v>828042508.39999998</v>
      </c>
      <c r="L17" s="54">
        <v>1150239308.4000001</v>
      </c>
      <c r="M17" s="54">
        <v>3540851091.5999999</v>
      </c>
      <c r="N17" s="54">
        <v>0</v>
      </c>
    </row>
    <row r="18" spans="1:29" s="31" customFormat="1" x14ac:dyDescent="0.25">
      <c r="A18" s="53">
        <v>114</v>
      </c>
      <c r="B18" s="53" t="s">
        <v>12</v>
      </c>
      <c r="C18" s="54">
        <v>633990955</v>
      </c>
      <c r="D18" s="54">
        <v>2476831299.46</v>
      </c>
      <c r="E18" s="54">
        <v>9.9999999999999995E-7</v>
      </c>
      <c r="F18" s="54">
        <v>3110822254.4599991</v>
      </c>
      <c r="G18" s="54">
        <v>3023088903</v>
      </c>
      <c r="H18" s="54">
        <v>9.9999999999999995E-7</v>
      </c>
      <c r="I18" s="54">
        <v>3023088903.000001</v>
      </c>
      <c r="J18" s="54">
        <v>2410875693</v>
      </c>
      <c r="K18" s="54">
        <v>215980554</v>
      </c>
      <c r="L18" s="54">
        <v>2626856247</v>
      </c>
      <c r="M18" s="54">
        <v>87733351.459998131</v>
      </c>
      <c r="N18" s="54">
        <v>396232656.00000095</v>
      </c>
    </row>
    <row r="19" spans="1:29" x14ac:dyDescent="0.25">
      <c r="A19" s="14"/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47"/>
      <c r="P19" s="47"/>
      <c r="Q19" s="47"/>
      <c r="R19" s="47"/>
    </row>
    <row r="20" spans="1:29" s="12" customFormat="1" x14ac:dyDescent="0.25">
      <c r="A20" s="55">
        <v>12</v>
      </c>
      <c r="B20" s="55" t="s">
        <v>47</v>
      </c>
      <c r="C20" s="16">
        <v>43982730</v>
      </c>
      <c r="D20" s="16">
        <v>9.9999999999999995E-7</v>
      </c>
      <c r="E20" s="16">
        <v>9.9999999999999995E-7</v>
      </c>
      <c r="F20" s="16">
        <v>43982730</v>
      </c>
      <c r="G20" s="16">
        <v>3655045.37</v>
      </c>
      <c r="H20" s="16">
        <v>13337988.100000001</v>
      </c>
      <c r="I20" s="16">
        <v>16993033.470000003</v>
      </c>
      <c r="J20" s="16">
        <v>3655045.37</v>
      </c>
      <c r="K20" s="16">
        <v>13337988.100000001</v>
      </c>
      <c r="L20" s="16">
        <v>16993033.470000003</v>
      </c>
      <c r="M20" s="16">
        <v>26989696.529999997</v>
      </c>
      <c r="N20" s="16">
        <v>0</v>
      </c>
    </row>
    <row r="21" spans="1:29" s="48" customFormat="1" ht="12" x14ac:dyDescent="0.2">
      <c r="A21" s="51">
        <v>121</v>
      </c>
      <c r="B21" s="51" t="s">
        <v>38</v>
      </c>
      <c r="C21" s="52">
        <v>1000</v>
      </c>
      <c r="D21" s="52">
        <v>9.9999999999999995E-7</v>
      </c>
      <c r="E21" s="52">
        <v>9.9999999999999995E-7</v>
      </c>
      <c r="F21" s="52">
        <v>1000</v>
      </c>
      <c r="G21" s="52">
        <v>9.9999999999999995E-7</v>
      </c>
      <c r="H21" s="52">
        <v>9.9999999999999995E-7</v>
      </c>
      <c r="I21" s="52">
        <v>1.9999999999999999E-6</v>
      </c>
      <c r="J21" s="52">
        <v>9.9999999999999995E-7</v>
      </c>
      <c r="K21" s="52">
        <v>9.9999999999999995E-7</v>
      </c>
      <c r="L21" s="52">
        <v>1.9999999999999999E-6</v>
      </c>
      <c r="M21" s="52">
        <v>999.99999800000001</v>
      </c>
      <c r="N21" s="52">
        <v>0</v>
      </c>
    </row>
    <row r="22" spans="1:29" s="48" customFormat="1" ht="12" x14ac:dyDescent="0.2">
      <c r="A22" s="51">
        <v>122</v>
      </c>
      <c r="B22" s="51" t="s">
        <v>13</v>
      </c>
      <c r="C22" s="52">
        <v>43981730</v>
      </c>
      <c r="D22" s="52">
        <v>9.9999999999999995E-7</v>
      </c>
      <c r="E22" s="52">
        <v>9.9999999999999995E-7</v>
      </c>
      <c r="F22" s="52">
        <v>43981730</v>
      </c>
      <c r="G22" s="52">
        <v>3655045.37</v>
      </c>
      <c r="H22" s="52">
        <v>13337988.100000001</v>
      </c>
      <c r="I22" s="52">
        <v>16993033.470000003</v>
      </c>
      <c r="J22" s="52">
        <v>3655045.37</v>
      </c>
      <c r="K22" s="52">
        <v>13337988.100000001</v>
      </c>
      <c r="L22" s="52">
        <v>16993033.470000003</v>
      </c>
      <c r="M22" s="52">
        <v>26988696.529999997</v>
      </c>
      <c r="N22" s="52">
        <v>0</v>
      </c>
    </row>
    <row r="23" spans="1:29" x14ac:dyDescent="0.25"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10"/>
      <c r="P23" s="47"/>
      <c r="Q23" s="47"/>
      <c r="R23" s="47"/>
    </row>
    <row r="24" spans="1:29" s="12" customFormat="1" x14ac:dyDescent="0.25">
      <c r="A24" s="55">
        <v>14</v>
      </c>
      <c r="B24" s="55" t="s">
        <v>48</v>
      </c>
      <c r="C24" s="16">
        <f>+C25+C26</f>
        <v>57397687084.000008</v>
      </c>
      <c r="D24" s="16">
        <f>+D25+D26</f>
        <v>1424761855.0000057</v>
      </c>
      <c r="E24" s="16">
        <f>+E25+E26</f>
        <v>7.9999999999999996E-6</v>
      </c>
      <c r="F24" s="16">
        <f>+F25+F26</f>
        <v>58822448939.000008</v>
      </c>
      <c r="G24" s="16">
        <f>+G25+G26</f>
        <v>53937756162.500008</v>
      </c>
      <c r="H24" s="16">
        <f>+H25+H26</f>
        <v>7.9999999999999996E-6</v>
      </c>
      <c r="I24" s="16">
        <f>+I25+I26</f>
        <v>53937756162.500008</v>
      </c>
      <c r="J24" s="16">
        <f>+J25+J26</f>
        <v>53937756162.500008</v>
      </c>
      <c r="K24" s="16">
        <f>+K25+K26</f>
        <v>7.9999999999999996E-6</v>
      </c>
      <c r="L24" s="16">
        <f>+L25+L26</f>
        <v>53937756162.500008</v>
      </c>
      <c r="M24" s="16">
        <f>+M25+M26</f>
        <v>4884692776.4999905</v>
      </c>
      <c r="N24" s="16">
        <f>+N25+N26</f>
        <v>0</v>
      </c>
      <c r="O24" s="58"/>
      <c r="P24" s="58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</row>
    <row r="25" spans="1:29" s="48" customFormat="1" ht="12" x14ac:dyDescent="0.2">
      <c r="A25" s="51">
        <v>141</v>
      </c>
      <c r="B25" s="51" t="s">
        <v>36</v>
      </c>
      <c r="C25" s="52">
        <v>57397687084.000008</v>
      </c>
      <c r="D25" s="52">
        <v>1044014190.0000058</v>
      </c>
      <c r="E25" s="52">
        <v>6.999999999999999E-6</v>
      </c>
      <c r="F25" s="52">
        <v>58441701274.000008</v>
      </c>
      <c r="G25" s="52">
        <v>53937756162.500008</v>
      </c>
      <c r="H25" s="52">
        <v>6.999999999999999E-6</v>
      </c>
      <c r="I25" s="52">
        <v>53937756162.500008</v>
      </c>
      <c r="J25" s="52">
        <v>53937756162.500008</v>
      </c>
      <c r="K25" s="52">
        <v>6.999999999999999E-6</v>
      </c>
      <c r="L25" s="52">
        <v>53937756162.500008</v>
      </c>
      <c r="M25" s="52">
        <v>4503945111.4999924</v>
      </c>
      <c r="N25" s="52">
        <v>0</v>
      </c>
      <c r="O25" s="63"/>
      <c r="P25" s="63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</row>
    <row r="26" spans="1:29" s="48" customFormat="1" ht="12" x14ac:dyDescent="0.2">
      <c r="A26" s="51">
        <v>142</v>
      </c>
      <c r="B26" s="51" t="s">
        <v>49</v>
      </c>
      <c r="C26" s="52">
        <v>9.9999999999999995E-7</v>
      </c>
      <c r="D26" s="52">
        <v>380747665</v>
      </c>
      <c r="E26" s="52">
        <v>9.9999999999999995E-7</v>
      </c>
      <c r="F26" s="52">
        <v>380747665</v>
      </c>
      <c r="G26" s="52">
        <v>9.9999999999999995E-7</v>
      </c>
      <c r="H26" s="52">
        <v>9.9999999999999995E-7</v>
      </c>
      <c r="I26" s="52">
        <v>1.9999999999999999E-6</v>
      </c>
      <c r="J26" s="52">
        <v>9.9999999999999995E-7</v>
      </c>
      <c r="K26" s="52">
        <v>9.9999999999999995E-7</v>
      </c>
      <c r="L26" s="52">
        <v>1.9999999999999999E-6</v>
      </c>
      <c r="M26" s="52">
        <v>380747664.99999797</v>
      </c>
      <c r="N26" s="52">
        <v>0</v>
      </c>
      <c r="O26" s="115"/>
    </row>
    <row r="27" spans="1:29" x14ac:dyDescent="0.25"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110"/>
      <c r="P27" s="47"/>
      <c r="Q27" s="47"/>
      <c r="R27" s="47"/>
    </row>
    <row r="28" spans="1:29" x14ac:dyDescent="0.25">
      <c r="B28" s="96"/>
      <c r="C28" s="96"/>
      <c r="D28" s="111"/>
      <c r="E28" s="111"/>
      <c r="F28" s="111"/>
      <c r="G28" s="47"/>
      <c r="H28" s="47"/>
      <c r="I28" s="47"/>
      <c r="J28" s="47"/>
      <c r="K28" s="47"/>
      <c r="L28" s="47"/>
      <c r="M28" s="47"/>
      <c r="N28" s="47"/>
      <c r="O28" s="110"/>
      <c r="P28" s="47"/>
      <c r="Q28" s="47"/>
      <c r="R28" s="47"/>
    </row>
    <row r="29" spans="1:29" x14ac:dyDescent="0.25"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110"/>
      <c r="P29" s="47"/>
      <c r="Q29" s="47"/>
      <c r="R29" s="47"/>
    </row>
    <row r="30" spans="1:29" x14ac:dyDescent="0.25"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110"/>
      <c r="P30" s="47"/>
      <c r="Q30" s="47"/>
      <c r="R30" s="47"/>
    </row>
  </sheetData>
  <mergeCells count="2">
    <mergeCell ref="A1:N1"/>
    <mergeCell ref="A2:N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workbookViewId="0">
      <selection activeCell="D37" sqref="D37"/>
    </sheetView>
  </sheetViews>
  <sheetFormatPr baseColWidth="10" defaultRowHeight="12" x14ac:dyDescent="0.2"/>
  <cols>
    <col min="1" max="1" width="13.85546875" style="48" customWidth="1"/>
    <col min="2" max="2" width="37.85546875" style="48" customWidth="1"/>
    <col min="3" max="3" width="17.7109375" style="49" customWidth="1"/>
    <col min="4" max="4" width="17" style="49" customWidth="1"/>
    <col min="5" max="5" width="15.28515625" style="49" customWidth="1"/>
    <col min="6" max="6" width="14" style="49" customWidth="1"/>
    <col min="7" max="7" width="14.7109375" style="49" customWidth="1"/>
    <col min="8" max="8" width="17" style="49" customWidth="1"/>
    <col min="9" max="9" width="17.5703125" style="49" customWidth="1"/>
    <col min="10" max="10" width="16.7109375" style="49" customWidth="1"/>
    <col min="11" max="11" width="18.28515625" style="49" customWidth="1"/>
    <col min="12" max="12" width="17.7109375" style="49" customWidth="1"/>
    <col min="13" max="13" width="17.42578125" style="49" customWidth="1"/>
    <col min="14" max="14" width="16.140625" style="49" customWidth="1"/>
    <col min="15" max="15" width="16" style="49" customWidth="1"/>
    <col min="16" max="16" width="11.42578125" style="49"/>
    <col min="17" max="16384" width="11.42578125" style="48"/>
  </cols>
  <sheetData>
    <row r="1" spans="1:19" s="118" customFormat="1" ht="21" x14ac:dyDescent="0.3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7"/>
    </row>
    <row r="2" spans="1:19" s="118" customFormat="1" ht="21" x14ac:dyDescent="0.35">
      <c r="A2" s="116" t="s">
        <v>61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9"/>
      <c r="R2" s="120"/>
      <c r="S2" s="120"/>
    </row>
    <row r="3" spans="1:19" s="118" customFormat="1" ht="19.5" customHeight="1" x14ac:dyDescent="0.35">
      <c r="A3" s="121"/>
      <c r="B3" s="121"/>
      <c r="C3" s="121"/>
      <c r="D3" s="121"/>
      <c r="E3" s="121"/>
      <c r="F3" s="121"/>
      <c r="G3" s="121"/>
      <c r="H3" s="122"/>
      <c r="I3" s="122"/>
      <c r="J3" s="121"/>
      <c r="K3" s="122"/>
      <c r="L3" s="121"/>
      <c r="M3" s="132"/>
      <c r="N3" s="133"/>
      <c r="O3" s="132"/>
      <c r="P3" s="119"/>
      <c r="R3" s="120"/>
      <c r="S3" s="120"/>
    </row>
    <row r="4" spans="1:19" s="127" customFormat="1" ht="27.75" customHeight="1" x14ac:dyDescent="0.25">
      <c r="A4" s="123" t="s">
        <v>1</v>
      </c>
      <c r="B4" s="123" t="s">
        <v>2</v>
      </c>
      <c r="C4" s="124" t="s">
        <v>60</v>
      </c>
      <c r="D4" s="124" t="s">
        <v>30</v>
      </c>
      <c r="E4" s="124" t="s">
        <v>31</v>
      </c>
      <c r="F4" s="124" t="s">
        <v>32</v>
      </c>
      <c r="G4" s="124" t="s">
        <v>39</v>
      </c>
      <c r="H4" s="124" t="s">
        <v>15</v>
      </c>
      <c r="I4" s="125" t="s">
        <v>62</v>
      </c>
      <c r="J4" s="125" t="s">
        <v>63</v>
      </c>
      <c r="K4" s="125" t="s">
        <v>34</v>
      </c>
      <c r="L4" s="124" t="s">
        <v>6</v>
      </c>
      <c r="M4" s="126" t="s">
        <v>64</v>
      </c>
      <c r="N4" s="126" t="s">
        <v>65</v>
      </c>
      <c r="O4" s="126" t="s">
        <v>35</v>
      </c>
    </row>
    <row r="5" spans="1:19" s="47" customFormat="1" ht="17.25" customHeight="1" x14ac:dyDescent="0.25">
      <c r="A5" s="40">
        <v>2</v>
      </c>
      <c r="B5" s="39" t="s">
        <v>17</v>
      </c>
      <c r="C5" s="50">
        <f>+C6+C11+C15+C20+C25+C29</f>
        <v>92276322400</v>
      </c>
      <c r="D5" s="50">
        <f>+D6+D11+D15+D20+D25+D29</f>
        <v>3901593154.46</v>
      </c>
      <c r="E5" s="50">
        <f>+E6+E11+E15+E20+E25+E29</f>
        <v>1088890831.02</v>
      </c>
      <c r="F5" s="50">
        <f>+F6+F11+F15+F20+F25+F29</f>
        <v>65100000</v>
      </c>
      <c r="G5" s="50">
        <f>+G6+G11+G15+G20+G25+G29</f>
        <v>-65100000</v>
      </c>
      <c r="H5" s="50">
        <f>+H6+H11+H15+H20+H25+H29</f>
        <v>95089024723.439987</v>
      </c>
      <c r="I5" s="50">
        <f>+I6+I11+I15+I20+I25+I29</f>
        <v>51003621338.134995</v>
      </c>
      <c r="J5" s="50">
        <f>+J6+J11+J15+J20+J25+J29</f>
        <v>3630386021.5599999</v>
      </c>
      <c r="K5" s="50">
        <f>+K6+K11+K15+K20+K25+K29</f>
        <v>54634007359.694992</v>
      </c>
      <c r="L5" s="50">
        <f>+L6+L11+L15+L20+L25+L29</f>
        <v>40455017363.744995</v>
      </c>
      <c r="M5" s="50">
        <f>+M6+M11+M15+M20+M25+M29</f>
        <v>8639682638.5</v>
      </c>
      <c r="N5" s="50">
        <f>+N6+N11+N15+N20+N25+N29</f>
        <v>13502488240.389999</v>
      </c>
      <c r="O5" s="50">
        <f>+O6+O11+O15+O20+O25+O29</f>
        <v>22142170878.889999</v>
      </c>
      <c r="P5" s="110"/>
    </row>
    <row r="6" spans="1:19" s="12" customFormat="1" ht="16.5" customHeight="1" x14ac:dyDescent="0.25">
      <c r="A6" s="55">
        <v>21</v>
      </c>
      <c r="B6" s="55" t="s">
        <v>18</v>
      </c>
      <c r="C6" s="16">
        <f>+C7+C8+C9</f>
        <v>14200001059</v>
      </c>
      <c r="D6" s="16">
        <f>+D7+D8+D9</f>
        <v>0</v>
      </c>
      <c r="E6" s="16">
        <f>+E7+E8+E9</f>
        <v>0</v>
      </c>
      <c r="F6" s="16">
        <f>+F7+F8+F9</f>
        <v>65100000</v>
      </c>
      <c r="G6" s="16">
        <f>+G7+G8+G9</f>
        <v>-65100000</v>
      </c>
      <c r="H6" s="16">
        <f>+H7+H8+H9</f>
        <v>14200001059</v>
      </c>
      <c r="I6" s="16">
        <f>+I7+I8+I9</f>
        <v>5285932307.5500002</v>
      </c>
      <c r="J6" s="16">
        <f>+J7+J8+J9</f>
        <v>1583538161.5599999</v>
      </c>
      <c r="K6" s="16">
        <f>+K7+K8+K9</f>
        <v>6869470469.1100006</v>
      </c>
      <c r="L6" s="16">
        <f>+L7+L8+L9</f>
        <v>7330530589.8899994</v>
      </c>
      <c r="M6" s="16">
        <f>+M7+M8+M9</f>
        <v>1280218992.5500002</v>
      </c>
      <c r="N6" s="16">
        <f>+N7+N8+N9</f>
        <v>3474279034.3899999</v>
      </c>
      <c r="O6" s="16">
        <f>+O7+O8+O9</f>
        <v>4754498026.9400005</v>
      </c>
      <c r="P6" s="99"/>
    </row>
    <row r="7" spans="1:19" s="128" customFormat="1" ht="12.75" x14ac:dyDescent="0.2">
      <c r="A7" s="14">
        <v>211</v>
      </c>
      <c r="B7" s="14" t="s">
        <v>51</v>
      </c>
      <c r="C7" s="15">
        <v>7567441027</v>
      </c>
      <c r="D7" s="15">
        <v>0</v>
      </c>
      <c r="E7" s="15">
        <v>0</v>
      </c>
      <c r="F7" s="15">
        <v>16000000</v>
      </c>
      <c r="G7" s="15">
        <v>-20000000</v>
      </c>
      <c r="H7" s="15">
        <v>7563441027</v>
      </c>
      <c r="I7" s="15">
        <v>2025931546</v>
      </c>
      <c r="J7" s="15">
        <v>1444869689</v>
      </c>
      <c r="K7" s="15">
        <v>3470801235</v>
      </c>
      <c r="L7" s="15">
        <v>4092639792</v>
      </c>
      <c r="M7" s="15">
        <v>990473216</v>
      </c>
      <c r="N7" s="15">
        <v>1768724306</v>
      </c>
      <c r="O7" s="15">
        <v>2759197522</v>
      </c>
    </row>
    <row r="8" spans="1:19" s="47" customFormat="1" ht="15" x14ac:dyDescent="0.25">
      <c r="A8" s="14">
        <v>212</v>
      </c>
      <c r="B8" s="14" t="s">
        <v>52</v>
      </c>
      <c r="C8" s="15">
        <v>6313294197</v>
      </c>
      <c r="D8" s="15">
        <v>0</v>
      </c>
      <c r="E8" s="15">
        <v>0</v>
      </c>
      <c r="F8" s="15">
        <v>49100000</v>
      </c>
      <c r="G8" s="15">
        <v>-45100000</v>
      </c>
      <c r="H8" s="15">
        <v>6317294197</v>
      </c>
      <c r="I8" s="15">
        <v>3249500761.5500002</v>
      </c>
      <c r="J8" s="15">
        <v>132739837.56</v>
      </c>
      <c r="K8" s="15">
        <v>3382240599.1100001</v>
      </c>
      <c r="L8" s="15">
        <v>2935053597.8899999</v>
      </c>
      <c r="M8" s="15">
        <v>279245776.55000007</v>
      </c>
      <c r="N8" s="15">
        <v>1699626093.3899999</v>
      </c>
      <c r="O8" s="15">
        <v>1978871869.9400001</v>
      </c>
      <c r="P8" s="110"/>
    </row>
    <row r="9" spans="1:19" s="128" customFormat="1" ht="12.75" x14ac:dyDescent="0.2">
      <c r="A9" s="14">
        <v>213</v>
      </c>
      <c r="B9" s="14" t="s">
        <v>19</v>
      </c>
      <c r="C9" s="15">
        <v>319265835</v>
      </c>
      <c r="D9" s="15">
        <v>0</v>
      </c>
      <c r="E9" s="15">
        <v>0</v>
      </c>
      <c r="F9" s="15">
        <v>0</v>
      </c>
      <c r="G9" s="15">
        <v>0</v>
      </c>
      <c r="H9" s="15">
        <v>319265835</v>
      </c>
      <c r="I9" s="15">
        <v>10500000</v>
      </c>
      <c r="J9" s="15">
        <v>5928635</v>
      </c>
      <c r="K9" s="15">
        <v>16428635</v>
      </c>
      <c r="L9" s="15">
        <v>302837200</v>
      </c>
      <c r="M9" s="15">
        <v>10500000</v>
      </c>
      <c r="N9" s="15">
        <v>5928635</v>
      </c>
      <c r="O9" s="15">
        <v>16428635</v>
      </c>
    </row>
    <row r="10" spans="1:19" s="18" customFormat="1" ht="12.75" x14ac:dyDescent="0.2">
      <c r="A10" s="14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30"/>
    </row>
    <row r="11" spans="1:19" s="131" customFormat="1" ht="12.75" x14ac:dyDescent="0.2">
      <c r="A11" s="55">
        <v>22</v>
      </c>
      <c r="B11" s="55" t="s">
        <v>20</v>
      </c>
      <c r="C11" s="16">
        <f>+C12+C13</f>
        <v>3615705249</v>
      </c>
      <c r="D11" s="16">
        <f>+D12+D13</f>
        <v>0</v>
      </c>
      <c r="E11" s="16">
        <f>+E12+E13</f>
        <v>0</v>
      </c>
      <c r="F11" s="16">
        <f>+F12+F13</f>
        <v>0</v>
      </c>
      <c r="G11" s="16">
        <f>+G12+G13</f>
        <v>0</v>
      </c>
      <c r="H11" s="16">
        <f>+H12+H13</f>
        <v>3615705249</v>
      </c>
      <c r="I11" s="16">
        <f>+I12+I13</f>
        <v>943679644</v>
      </c>
      <c r="J11" s="16">
        <f>+J12+J13</f>
        <v>267735686</v>
      </c>
      <c r="K11" s="16">
        <f>+K12+K13</f>
        <v>1211415330</v>
      </c>
      <c r="L11" s="16">
        <f>+L12+L13</f>
        <v>2404289919</v>
      </c>
      <c r="M11" s="16">
        <f>+M12+M13</f>
        <v>4630000</v>
      </c>
      <c r="N11" s="16">
        <f>+N12+N13</f>
        <v>445499811</v>
      </c>
      <c r="O11" s="16">
        <f>+O12+O13</f>
        <v>450129811</v>
      </c>
      <c r="P11" s="130"/>
    </row>
    <row r="12" spans="1:19" s="128" customFormat="1" ht="12.75" x14ac:dyDescent="0.2">
      <c r="A12" s="14">
        <v>221</v>
      </c>
      <c r="B12" s="14" t="s">
        <v>21</v>
      </c>
      <c r="C12" s="15">
        <v>3461000000</v>
      </c>
      <c r="D12" s="15">
        <v>0</v>
      </c>
      <c r="E12" s="15">
        <v>0</v>
      </c>
      <c r="F12" s="15">
        <v>0</v>
      </c>
      <c r="G12" s="15">
        <v>0</v>
      </c>
      <c r="H12" s="15">
        <v>3461000000</v>
      </c>
      <c r="I12" s="15">
        <v>914121800</v>
      </c>
      <c r="J12" s="15">
        <v>248735686</v>
      </c>
      <c r="K12" s="15">
        <v>1162857486</v>
      </c>
      <c r="L12" s="15">
        <v>2298142514</v>
      </c>
      <c r="M12" s="15">
        <v>30000</v>
      </c>
      <c r="N12" s="15">
        <v>433235459</v>
      </c>
      <c r="O12" s="15">
        <v>433265459</v>
      </c>
      <c r="P12" s="129"/>
    </row>
    <row r="13" spans="1:19" s="128" customFormat="1" ht="12.75" x14ac:dyDescent="0.2">
      <c r="A13" s="14">
        <v>222</v>
      </c>
      <c r="B13" s="14" t="s">
        <v>53</v>
      </c>
      <c r="C13" s="15">
        <v>154705249</v>
      </c>
      <c r="D13" s="15">
        <v>0</v>
      </c>
      <c r="E13" s="15">
        <v>0</v>
      </c>
      <c r="F13" s="15">
        <v>0</v>
      </c>
      <c r="G13" s="15">
        <v>0</v>
      </c>
      <c r="H13" s="15">
        <v>154705249</v>
      </c>
      <c r="I13" s="15">
        <v>29557844</v>
      </c>
      <c r="J13" s="15">
        <v>19000000</v>
      </c>
      <c r="K13" s="15">
        <v>48557844</v>
      </c>
      <c r="L13" s="15">
        <v>106147405</v>
      </c>
      <c r="M13" s="15">
        <v>4600000</v>
      </c>
      <c r="N13" s="15">
        <v>12264352</v>
      </c>
      <c r="O13" s="15">
        <v>16864352</v>
      </c>
    </row>
    <row r="14" spans="1:19" s="128" customFormat="1" ht="12.75" x14ac:dyDescent="0.2">
      <c r="A14" s="14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29"/>
    </row>
    <row r="15" spans="1:19" s="12" customFormat="1" ht="15" x14ac:dyDescent="0.25">
      <c r="A15" s="17">
        <v>23</v>
      </c>
      <c r="B15" s="17" t="s">
        <v>28</v>
      </c>
      <c r="C15" s="32">
        <v>5353041492</v>
      </c>
      <c r="D15" s="32">
        <v>0</v>
      </c>
      <c r="E15" s="32">
        <v>0</v>
      </c>
      <c r="F15" s="32">
        <v>0</v>
      </c>
      <c r="G15" s="32">
        <v>0</v>
      </c>
      <c r="H15" s="32">
        <v>5353041492</v>
      </c>
      <c r="I15" s="32">
        <v>7725085</v>
      </c>
      <c r="J15" s="32">
        <v>2920000</v>
      </c>
      <c r="K15" s="32">
        <v>10645085</v>
      </c>
      <c r="L15" s="32">
        <v>5342396407</v>
      </c>
      <c r="M15" s="32">
        <v>1610000</v>
      </c>
      <c r="N15" s="32">
        <v>3905651</v>
      </c>
      <c r="O15" s="32">
        <v>5515651</v>
      </c>
    </row>
    <row r="16" spans="1:19" s="128" customFormat="1" ht="12.75" x14ac:dyDescent="0.2">
      <c r="A16" s="14">
        <v>231</v>
      </c>
      <c r="B16" s="14" t="s">
        <v>22</v>
      </c>
      <c r="C16" s="15">
        <v>110000000</v>
      </c>
      <c r="D16" s="15">
        <v>0</v>
      </c>
      <c r="E16" s="15">
        <v>0</v>
      </c>
      <c r="F16" s="15">
        <v>0</v>
      </c>
      <c r="G16" s="15">
        <v>0</v>
      </c>
      <c r="H16" s="15">
        <v>110000000</v>
      </c>
      <c r="I16" s="15">
        <v>7725085</v>
      </c>
      <c r="J16" s="15">
        <v>2920000</v>
      </c>
      <c r="K16" s="15">
        <v>10645085</v>
      </c>
      <c r="L16" s="15">
        <v>99354915</v>
      </c>
      <c r="M16" s="15">
        <v>1610000</v>
      </c>
      <c r="N16" s="15">
        <v>3905651</v>
      </c>
      <c r="O16" s="15">
        <v>5515651</v>
      </c>
    </row>
    <row r="17" spans="1:16" s="128" customFormat="1" ht="12.75" x14ac:dyDescent="0.2">
      <c r="A17" s="14">
        <v>232</v>
      </c>
      <c r="B17" s="14" t="s">
        <v>23</v>
      </c>
      <c r="C17" s="15">
        <v>50000000</v>
      </c>
      <c r="D17" s="15">
        <v>0</v>
      </c>
      <c r="E17" s="15">
        <v>0</v>
      </c>
      <c r="F17" s="15">
        <v>0</v>
      </c>
      <c r="G17" s="15">
        <v>0</v>
      </c>
      <c r="H17" s="15">
        <v>50000000</v>
      </c>
      <c r="I17" s="15">
        <v>0</v>
      </c>
      <c r="J17" s="15">
        <v>0</v>
      </c>
      <c r="K17" s="15">
        <v>0</v>
      </c>
      <c r="L17" s="15">
        <v>50000000</v>
      </c>
      <c r="M17" s="15">
        <v>0</v>
      </c>
      <c r="N17" s="15">
        <v>0</v>
      </c>
      <c r="O17" s="15">
        <v>0</v>
      </c>
    </row>
    <row r="18" spans="1:16" s="128" customFormat="1" ht="12.75" x14ac:dyDescent="0.2">
      <c r="A18" s="14">
        <v>233</v>
      </c>
      <c r="B18" s="14" t="s">
        <v>24</v>
      </c>
      <c r="C18" s="15">
        <v>5193041492</v>
      </c>
      <c r="D18" s="15">
        <v>0</v>
      </c>
      <c r="E18" s="15">
        <v>0</v>
      </c>
      <c r="F18" s="15">
        <v>0</v>
      </c>
      <c r="G18" s="15">
        <v>0</v>
      </c>
      <c r="H18" s="15">
        <v>5193041492</v>
      </c>
      <c r="I18" s="15">
        <v>0</v>
      </c>
      <c r="J18" s="15">
        <v>0</v>
      </c>
      <c r="K18" s="15">
        <v>0</v>
      </c>
      <c r="L18" s="15">
        <v>5193041492</v>
      </c>
      <c r="M18" s="15">
        <v>0</v>
      </c>
      <c r="N18" s="15">
        <v>0</v>
      </c>
      <c r="O18" s="15">
        <v>0</v>
      </c>
    </row>
    <row r="19" spans="1:16" customFormat="1" ht="15" x14ac:dyDescent="0.25">
      <c r="A19" s="33"/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98"/>
    </row>
    <row r="20" spans="1:16" s="12" customFormat="1" ht="15" x14ac:dyDescent="0.25">
      <c r="A20" s="17">
        <v>24</v>
      </c>
      <c r="B20" s="17" t="s">
        <v>25</v>
      </c>
      <c r="C20" s="32">
        <f>+C21+C22+C23</f>
        <v>11709887515.999998</v>
      </c>
      <c r="D20" s="32">
        <f>+D21+D22+D23</f>
        <v>1093533856.54</v>
      </c>
      <c r="E20" s="32">
        <f>+E21+E22+E23</f>
        <v>1088890831.02</v>
      </c>
      <c r="F20" s="32">
        <f>+F21+F22+F23</f>
        <v>0</v>
      </c>
      <c r="G20" s="32">
        <f>+G21+G22+G23</f>
        <v>0</v>
      </c>
      <c r="H20" s="32">
        <f>+H21+H22+H23</f>
        <v>11714530541.519997</v>
      </c>
      <c r="I20" s="32">
        <f>+I21+I22+I23</f>
        <v>4008575078.9949999</v>
      </c>
      <c r="J20" s="32">
        <f>+J21+J22+J23</f>
        <v>782750710</v>
      </c>
      <c r="K20" s="32">
        <f>+K21+K22+K23</f>
        <v>4791325788.9949999</v>
      </c>
      <c r="L20" s="32">
        <f>+L21+L22+L23</f>
        <v>6923204752.5249977</v>
      </c>
      <c r="M20" s="32">
        <f>+M21+M22+M23</f>
        <v>1247013868.95</v>
      </c>
      <c r="N20" s="32">
        <f>+N21+N22+N23</f>
        <v>579503002.5</v>
      </c>
      <c r="O20" s="32">
        <f>+O21+O22+O23</f>
        <v>1826516871.45</v>
      </c>
      <c r="P20" s="58"/>
    </row>
    <row r="21" spans="1:16" s="128" customFormat="1" ht="12.75" x14ac:dyDescent="0.2">
      <c r="A21" s="14">
        <v>241</v>
      </c>
      <c r="B21" s="14" t="s">
        <v>26</v>
      </c>
      <c r="C21" s="15">
        <v>704521616.65999997</v>
      </c>
      <c r="D21" s="15">
        <v>1093524886.1199999</v>
      </c>
      <c r="E21" s="15">
        <v>0</v>
      </c>
      <c r="F21" s="15">
        <v>0</v>
      </c>
      <c r="G21" s="15">
        <v>0</v>
      </c>
      <c r="H21" s="15">
        <v>1798046502.78</v>
      </c>
      <c r="I21" s="15">
        <v>799737734.70000005</v>
      </c>
      <c r="J21" s="15">
        <v>91738472</v>
      </c>
      <c r="K21" s="15">
        <v>891476206.70000005</v>
      </c>
      <c r="L21" s="15">
        <v>906570296.07999992</v>
      </c>
      <c r="M21" s="15">
        <v>760506784.95000005</v>
      </c>
      <c r="N21" s="15">
        <v>106447133</v>
      </c>
      <c r="O21" s="15">
        <v>866953917.95000005</v>
      </c>
      <c r="P21" s="129"/>
    </row>
    <row r="22" spans="1:16" s="128" customFormat="1" ht="12.75" x14ac:dyDescent="0.2">
      <c r="A22" s="14">
        <v>242</v>
      </c>
      <c r="B22" s="14" t="s">
        <v>27</v>
      </c>
      <c r="C22" s="15">
        <v>379841273</v>
      </c>
      <c r="D22" s="15">
        <v>0</v>
      </c>
      <c r="E22" s="15">
        <v>0</v>
      </c>
      <c r="F22" s="15">
        <v>0</v>
      </c>
      <c r="G22" s="15">
        <v>0</v>
      </c>
      <c r="H22" s="15">
        <v>379841273</v>
      </c>
      <c r="I22" s="15">
        <v>0</v>
      </c>
      <c r="J22" s="15">
        <v>0</v>
      </c>
      <c r="K22" s="15">
        <v>0</v>
      </c>
      <c r="L22" s="15">
        <v>379841273</v>
      </c>
      <c r="M22" s="15">
        <v>0</v>
      </c>
      <c r="N22" s="15">
        <v>0</v>
      </c>
      <c r="O22" s="15">
        <v>0</v>
      </c>
    </row>
    <row r="23" spans="1:16" s="128" customFormat="1" ht="12.75" x14ac:dyDescent="0.2">
      <c r="A23" s="14">
        <v>243</v>
      </c>
      <c r="B23" s="14" t="s">
        <v>28</v>
      </c>
      <c r="C23" s="15">
        <v>10625524626.339998</v>
      </c>
      <c r="D23" s="15">
        <v>8970.42</v>
      </c>
      <c r="E23" s="15">
        <v>1088890831.02</v>
      </c>
      <c r="F23" s="15">
        <v>0</v>
      </c>
      <c r="G23" s="15">
        <v>0</v>
      </c>
      <c r="H23" s="15">
        <v>9536642765.7399979</v>
      </c>
      <c r="I23" s="15">
        <v>3208837344.2950001</v>
      </c>
      <c r="J23" s="15">
        <v>691012238</v>
      </c>
      <c r="K23" s="15">
        <v>3899849582.2950001</v>
      </c>
      <c r="L23" s="15">
        <v>5636793183.4449978</v>
      </c>
      <c r="M23" s="15">
        <v>486507084</v>
      </c>
      <c r="N23" s="15">
        <v>473055869.5</v>
      </c>
      <c r="O23" s="15">
        <v>959562953.5</v>
      </c>
    </row>
    <row r="24" spans="1:16" customFormat="1" ht="15" x14ac:dyDescent="0.25">
      <c r="A24" s="33"/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93"/>
    </row>
    <row r="25" spans="1:16" s="12" customFormat="1" ht="15" x14ac:dyDescent="0.25">
      <c r="A25" s="17">
        <v>25</v>
      </c>
      <c r="B25" s="17" t="s">
        <v>29</v>
      </c>
      <c r="C25" s="32">
        <f>+C26+C27</f>
        <v>57397687084</v>
      </c>
      <c r="D25" s="32">
        <f>+D26+D27</f>
        <v>1424761855</v>
      </c>
      <c r="E25" s="32">
        <f>+E26+E27</f>
        <v>0</v>
      </c>
      <c r="F25" s="32">
        <f>+F26+F27</f>
        <v>0</v>
      </c>
      <c r="G25" s="32">
        <f>+G26+G27</f>
        <v>0</v>
      </c>
      <c r="H25" s="32">
        <f>+H26+H27</f>
        <v>58822448939</v>
      </c>
      <c r="I25" s="32">
        <f>+I26+I27</f>
        <v>40757709222.589996</v>
      </c>
      <c r="J25" s="32">
        <f>+J26+J27</f>
        <v>993441464</v>
      </c>
      <c r="K25" s="32">
        <f>+K26+K27</f>
        <v>41751150686.589996</v>
      </c>
      <c r="L25" s="32">
        <f>+L26+L27</f>
        <v>17071298252.410002</v>
      </c>
      <c r="M25" s="32">
        <f>+M26+M27</f>
        <v>6106209777</v>
      </c>
      <c r="N25" s="32">
        <f>+N26+N27</f>
        <v>8999300741.5</v>
      </c>
      <c r="O25" s="32">
        <f>+O26+O27</f>
        <v>15105510518.5</v>
      </c>
      <c r="P25" s="58"/>
    </row>
    <row r="26" spans="1:16" s="47" customFormat="1" ht="15" x14ac:dyDescent="0.25">
      <c r="A26" s="37">
        <v>251</v>
      </c>
      <c r="B26" s="37" t="s">
        <v>54</v>
      </c>
      <c r="C26" s="38">
        <v>57397687084</v>
      </c>
      <c r="D26" s="38">
        <v>1044014190</v>
      </c>
      <c r="E26" s="38">
        <v>0</v>
      </c>
      <c r="F26" s="38">
        <v>0</v>
      </c>
      <c r="G26" s="38">
        <v>0</v>
      </c>
      <c r="H26" s="38">
        <v>58441701274</v>
      </c>
      <c r="I26" s="38">
        <v>40757709222.589996</v>
      </c>
      <c r="J26" s="38">
        <v>993441464</v>
      </c>
      <c r="K26" s="38">
        <v>41751150686.589996</v>
      </c>
      <c r="L26" s="38">
        <v>16690550587.410002</v>
      </c>
      <c r="M26" s="38">
        <v>6106209777</v>
      </c>
      <c r="N26" s="38">
        <v>8999300741.5</v>
      </c>
      <c r="O26" s="38">
        <v>15105510518.5</v>
      </c>
      <c r="P26" s="109"/>
    </row>
    <row r="27" spans="1:16" s="128" customFormat="1" ht="12.75" x14ac:dyDescent="0.2">
      <c r="A27" s="14">
        <v>252</v>
      </c>
      <c r="B27" s="14" t="s">
        <v>55</v>
      </c>
      <c r="C27" s="15">
        <v>0</v>
      </c>
      <c r="D27" s="15">
        <v>380747665</v>
      </c>
      <c r="E27" s="15">
        <v>0</v>
      </c>
      <c r="F27" s="15">
        <v>0</v>
      </c>
      <c r="G27" s="15">
        <v>0</v>
      </c>
      <c r="H27" s="15">
        <v>380747665</v>
      </c>
      <c r="I27" s="15">
        <v>0</v>
      </c>
      <c r="J27" s="15">
        <v>0</v>
      </c>
      <c r="K27" s="15">
        <v>0</v>
      </c>
      <c r="L27" s="15">
        <v>380747665</v>
      </c>
      <c r="M27" s="15">
        <v>0</v>
      </c>
      <c r="N27" s="15">
        <v>0</v>
      </c>
      <c r="O27" s="15">
        <v>0</v>
      </c>
    </row>
    <row r="28" spans="1:16" customFormat="1" ht="15" x14ac:dyDescent="0.25">
      <c r="A28" s="41"/>
      <c r="B28" s="41"/>
      <c r="C28" s="73"/>
      <c r="D28" s="42"/>
      <c r="E28" s="42"/>
      <c r="F28" s="42"/>
      <c r="G28" s="42"/>
      <c r="H28" s="60"/>
      <c r="I28" s="60"/>
      <c r="J28" s="60"/>
      <c r="K28" s="60"/>
      <c r="L28" s="42"/>
      <c r="M28" s="42"/>
      <c r="N28" s="42"/>
      <c r="O28" s="42"/>
      <c r="P28" s="98"/>
    </row>
    <row r="29" spans="1:16" s="131" customFormat="1" ht="12.75" x14ac:dyDescent="0.2">
      <c r="A29" s="55">
        <v>26</v>
      </c>
      <c r="B29" s="55" t="s">
        <v>56</v>
      </c>
      <c r="C29" s="16">
        <v>0</v>
      </c>
      <c r="D29" s="16">
        <v>1383297442.9200001</v>
      </c>
      <c r="E29" s="16">
        <v>0</v>
      </c>
      <c r="F29" s="16">
        <v>0</v>
      </c>
      <c r="G29" s="16">
        <v>0</v>
      </c>
      <c r="H29" s="16">
        <v>1383297442.9200001</v>
      </c>
      <c r="I29" s="16">
        <v>0</v>
      </c>
      <c r="J29" s="16">
        <v>0</v>
      </c>
      <c r="K29" s="16">
        <v>0</v>
      </c>
      <c r="L29" s="16">
        <v>1383297442.9200001</v>
      </c>
      <c r="M29" s="16">
        <v>0</v>
      </c>
      <c r="N29" s="16">
        <v>0</v>
      </c>
      <c r="O29" s="16">
        <v>0</v>
      </c>
    </row>
    <row r="30" spans="1:16" s="56" customFormat="1" ht="15" x14ac:dyDescent="0.25">
      <c r="A30" s="78"/>
      <c r="B30" s="78"/>
      <c r="C30" s="79"/>
      <c r="D30" s="79"/>
      <c r="E30" s="79"/>
      <c r="F30" s="79"/>
      <c r="G30" s="79"/>
      <c r="H30" s="79"/>
      <c r="I30" s="79"/>
      <c r="J30" s="79"/>
      <c r="K30" s="79"/>
      <c r="L30" s="61"/>
      <c r="M30" s="61"/>
      <c r="N30" s="61"/>
      <c r="O30" s="61"/>
      <c r="P30" s="93"/>
    </row>
    <row r="31" spans="1:16" s="56" customFormat="1" ht="15" x14ac:dyDescent="0.25">
      <c r="A31" s="19"/>
      <c r="B31" s="19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93"/>
    </row>
    <row r="32" spans="1:16" s="56" customFormat="1" ht="15" x14ac:dyDescent="0.25">
      <c r="A32" s="19"/>
      <c r="B32" s="19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93"/>
    </row>
    <row r="33" spans="1:16" s="56" customFormat="1" ht="15" x14ac:dyDescent="0.25">
      <c r="A33" s="19"/>
      <c r="B33" s="19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93"/>
    </row>
    <row r="34" spans="1:16" s="56" customFormat="1" ht="15" x14ac:dyDescent="0.25">
      <c r="A34" s="19"/>
      <c r="B34" s="19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93"/>
    </row>
    <row r="35" spans="1:16" s="56" customFormat="1" ht="15" x14ac:dyDescent="0.25">
      <c r="A35" s="19"/>
      <c r="B35" s="19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93"/>
    </row>
    <row r="36" spans="1:16" s="56" customFormat="1" ht="15" x14ac:dyDescent="0.25">
      <c r="A36" s="19"/>
      <c r="B36" s="19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93"/>
    </row>
    <row r="37" spans="1:16" x14ac:dyDescent="0.2">
      <c r="A37" s="134"/>
      <c r="B37" s="134"/>
      <c r="C37" s="135"/>
    </row>
    <row r="38" spans="1:16" x14ac:dyDescent="0.2">
      <c r="A38" s="134"/>
      <c r="B38" s="134"/>
      <c r="C38" s="135"/>
    </row>
    <row r="39" spans="1:16" x14ac:dyDescent="0.2">
      <c r="A39" s="134"/>
      <c r="B39" s="134"/>
      <c r="C39" s="135"/>
    </row>
    <row r="40" spans="1:16" x14ac:dyDescent="0.2">
      <c r="A40" s="134"/>
      <c r="B40" s="134"/>
      <c r="C40" s="135"/>
    </row>
    <row r="41" spans="1:16" x14ac:dyDescent="0.2">
      <c r="A41" s="134"/>
      <c r="B41" s="134"/>
      <c r="C41" s="135"/>
    </row>
  </sheetData>
  <mergeCells count="2">
    <mergeCell ref="A1:O1"/>
    <mergeCell ref="A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INGRESOS I TRIMESTRE</vt:lpstr>
      <vt:lpstr>GASTOS I TRIMESTRE</vt:lpstr>
      <vt:lpstr>INGRESOS 2 TRIMESTRE</vt:lpstr>
      <vt:lpstr>GASTOS  2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Luz Marina Pinto Vargas</cp:lastModifiedBy>
  <cp:lastPrinted>2020-02-03T22:01:30Z</cp:lastPrinted>
  <dcterms:created xsi:type="dcterms:W3CDTF">2016-08-23T14:02:44Z</dcterms:created>
  <dcterms:modified xsi:type="dcterms:W3CDTF">2021-07-23T17:40:26Z</dcterms:modified>
</cp:coreProperties>
</file>